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11565" tabRatio="948" firstSheet="8" activeTab="10"/>
  </bookViews>
  <sheets>
    <sheet name="1.Fj. barna í leikskóla" sheetId="1" r:id="rId1"/>
    <sheet name="2.%skipt barna e dvalartíma" sheetId="2" r:id="rId2"/>
    <sheet name="3.stöðug leik" sheetId="3" r:id="rId3"/>
    <sheet name="4. fj. hdig á stg" sheetId="4" r:id="rId4"/>
    <sheet name="5.Fj. stg á 1000 leik" sheetId="5" r:id="rId5"/>
    <sheet name="6.%tekna af res leik" sheetId="6" r:id="rId6"/>
    <sheet name="7. Res leik á 1000" sheetId="7" r:id="rId7"/>
    <sheet name="8.Innri leiga % af res" sheetId="8" r:id="rId8"/>
    <sheet name="9.% útgj leik af skatt" sheetId="9" r:id="rId9"/>
    <sheet name="10.Res leik á hdig" sheetId="10" r:id="rId10"/>
    <sheet name="11.Stg grsk men" sheetId="11" r:id="rId11"/>
    <sheet name="12. fj.nem á stg v kennslu" sheetId="12" r:id="rId12"/>
    <sheet name="13. fj. stg grsk á 1000" sheetId="13" r:id="rId13"/>
    <sheet name="14.Res grsk %af skatt" sheetId="14" r:id="rId14"/>
    <sheet name="15.res grsk svf %afskatt" sheetId="15" r:id="rId15"/>
    <sheet name="16.Res grsk á 1000" sheetId="16" r:id="rId16"/>
    <sheet name="17. Innri leiga %af res grsk" sheetId="17" r:id="rId17"/>
    <sheet name="18.res grsk á nem" sheetId="18" r:id="rId18"/>
    <sheet name="19.leik+grsk % af skatt" sheetId="19" r:id="rId19"/>
  </sheets>
  <definedNames>
    <definedName name="_xlnm.Print_Area" localSheetId="10">'11.Stg grsk men'!$A$1:$J$82</definedName>
    <definedName name="_xlnm.Print_Area" localSheetId="11">'12. fj.nem á stg v kennslu'!$A$1:$G$81</definedName>
    <definedName name="_xlnm.Print_Area" localSheetId="12">'13. fj. stg grsk á 1000'!$A$1:$G$72</definedName>
    <definedName name="_xlnm.Print_Area" localSheetId="13">'14.Res grsk %af skatt'!$A$1:$G$81</definedName>
    <definedName name="_xlnm.Print_Area" localSheetId="14">'15.res grsk svf %afskatt'!$A$1:$G$73</definedName>
    <definedName name="_xlnm.Print_Area" localSheetId="15">'16.Res grsk á 1000'!$A$1:$G$85</definedName>
    <definedName name="_xlnm.Print_Area" localSheetId="16">'17. Innri leiga %af res grsk'!$A$1:$E$73</definedName>
    <definedName name="_xlnm.Print_Area" localSheetId="17">'18.res grsk á nem'!$A$1:$G$73</definedName>
    <definedName name="_xlnm.Print_Area" localSheetId="1">'2.%skipt barna e dvalartíma'!$A$1:$G$67</definedName>
    <definedName name="_xlnm.Print_Area" localSheetId="2">'3.stöðug leik'!$A$1:$L$85</definedName>
    <definedName name="_xlnm.Print_Area" localSheetId="3">'4. fj. hdig á stg'!$A$1:$E$84</definedName>
    <definedName name="_xlnm.Print_Area" localSheetId="4">'5.Fj. stg á 1000 leik'!$A$1:$G$70</definedName>
    <definedName name="_xlnm.Print_Area" localSheetId="5">'6.%tekna af res leik'!$A$1:$G$70</definedName>
    <definedName name="_xlnm.Print_Area" localSheetId="6">'7. Res leik á 1000'!$A$1:$G$75</definedName>
    <definedName name="_xlnm.Print_Area" localSheetId="7">'8.Innri leiga % af res'!$A$1:$F$69</definedName>
    <definedName name="_xlnm.Print_Area" localSheetId="8">'9.% útgj leik af skatt'!$A$1:$G$80</definedName>
    <definedName name="_xlnm.Print_Titles" localSheetId="0">'1.Fj. barna í leikskóla'!$4:$6</definedName>
    <definedName name="_xlnm.Print_Titles" localSheetId="9">'10.Res leik á hdig'!$5:$6</definedName>
    <definedName name="_xlnm.Print_Titles" localSheetId="10">'11.Stg grsk men'!$4:$6</definedName>
    <definedName name="_xlnm.Print_Titles" localSheetId="11">'12. fj.nem á stg v kennslu'!$4:$5</definedName>
    <definedName name="_xlnm.Print_Titles" localSheetId="12">'13. fj. stg grsk á 1000'!$5:$6</definedName>
    <definedName name="_xlnm.Print_Titles" localSheetId="13">'14.Res grsk %af skatt'!$5:$5</definedName>
    <definedName name="_xlnm.Print_Titles" localSheetId="14">'15.res grsk svf %afskatt'!$5:$5</definedName>
    <definedName name="_xlnm.Print_Titles" localSheetId="15">'16.Res grsk á 1000'!$5:$6</definedName>
    <definedName name="_xlnm.Print_Titles" localSheetId="16">'17. Innri leiga %af res grsk'!$4:$4</definedName>
    <definedName name="_xlnm.Print_Titles" localSheetId="17">'18.res grsk á nem'!$5:$5</definedName>
    <definedName name="_xlnm.Print_Titles" localSheetId="18">'19.leik+grsk % af skatt'!$4:$4</definedName>
    <definedName name="_xlnm.Print_Titles" localSheetId="1">'2.%skipt barna e dvalartíma'!$4:$5</definedName>
    <definedName name="_xlnm.Print_Titles" localSheetId="2">'3.stöðug leik'!$5:$6</definedName>
    <definedName name="_xlnm.Print_Titles" localSheetId="3">'4. fj. hdig á stg'!$5:$6</definedName>
    <definedName name="_xlnm.Print_Titles" localSheetId="4">'5.Fj. stg á 1000 leik'!$5:$6</definedName>
    <definedName name="_xlnm.Print_Titles" localSheetId="5">'6.%tekna af res leik'!$5:$6</definedName>
    <definedName name="_xlnm.Print_Titles" localSheetId="6">'7. Res leik á 1000'!$5:$6</definedName>
    <definedName name="_xlnm.Print_Titles" localSheetId="7">'8.Innri leiga % af res'!$4:$4</definedName>
    <definedName name="_xlnm.Print_Titles" localSheetId="8">'9.% útgj leik af skatt'!$4:$5</definedName>
  </definedNames>
  <calcPr fullCalcOnLoad="1"/>
</workbook>
</file>

<file path=xl/sharedStrings.xml><?xml version="1.0" encoding="utf-8"?>
<sst xmlns="http://schemas.openxmlformats.org/spreadsheetml/2006/main" count="2623" uniqueCount="456">
  <si>
    <t>Sveitarfélag</t>
  </si>
  <si>
    <t>Þjónustutekjur</t>
  </si>
  <si>
    <t>Landið allt</t>
  </si>
  <si>
    <t>Ófaglærðir við uppeldi og menntun</t>
  </si>
  <si>
    <t>4 tímar</t>
  </si>
  <si>
    <t>5 tímar</t>
  </si>
  <si>
    <t>6 tímar</t>
  </si>
  <si>
    <t>7 tímar</t>
  </si>
  <si>
    <t>8 tímar</t>
  </si>
  <si>
    <t>9 tímar</t>
  </si>
  <si>
    <t>Fjöldi barna alls</t>
  </si>
  <si>
    <t>Viðvera leikskólabarna í klukkustundum</t>
  </si>
  <si>
    <t>Skatttekjur</t>
  </si>
  <si>
    <t>% útgjalda af skatttekjum</t>
  </si>
  <si>
    <t>Nettó útgjöld v leikskóla</t>
  </si>
  <si>
    <t>Samtals stöðugildi</t>
  </si>
  <si>
    <t>Grunnskóla-
kennarar</t>
  </si>
  <si>
    <t>Aðrir 
starfsmenn</t>
  </si>
  <si>
    <t xml:space="preserve"> </t>
  </si>
  <si>
    <t>Önnur og ótilgreind störf</t>
  </si>
  <si>
    <t>Starfsmenn leikskóla alls</t>
  </si>
  <si>
    <t>Sjálfstætt starfandi grunnskólar</t>
  </si>
  <si>
    <t>Grunnskólar reknir af sveitarfélögum</t>
  </si>
  <si>
    <t>Fjöldi starfsfólks við kennslu *</t>
  </si>
  <si>
    <t>Fjöldi nemenda</t>
  </si>
  <si>
    <t>1000 Kópavogsbær</t>
  </si>
  <si>
    <t>1300 Garðabær</t>
  </si>
  <si>
    <t>1400 Hafnarfjarðarkaupstaður</t>
  </si>
  <si>
    <t>1604 Mosfellsbær</t>
  </si>
  <si>
    <t>2000 Reykjanesbær</t>
  </si>
  <si>
    <t>2300 Grindavíkurbær</t>
  </si>
  <si>
    <t>2503 Sandgerðisbær</t>
  </si>
  <si>
    <t>2504 Sveitarfélagið Garður</t>
  </si>
  <si>
    <t>2506 Sveitarfélagið Vogar</t>
  </si>
  <si>
    <t>3000 Akraneskaupstaður</t>
  </si>
  <si>
    <t>3511 Hvalfjarðarsveit</t>
  </si>
  <si>
    <t>3609 Borgarbyggð</t>
  </si>
  <si>
    <t>3709 Grundarfjarðarbær</t>
  </si>
  <si>
    <t>3711 Stykkishólmsbær</t>
  </si>
  <si>
    <t>3714 Snæfellsbær</t>
  </si>
  <si>
    <t>3811 Dalabyggð</t>
  </si>
  <si>
    <t>4100 Bolungarvíkurkaupstaður</t>
  </si>
  <si>
    <t>4200 Ísafjarðarbær</t>
  </si>
  <si>
    <t>4502 Reykhólahreppur</t>
  </si>
  <si>
    <t>4604 Tálknafjarðarhreppur</t>
  </si>
  <si>
    <t>4607 Vesturbyggð</t>
  </si>
  <si>
    <t>4803 Súðavíkurhreppur</t>
  </si>
  <si>
    <t>4901 Árneshreppur</t>
  </si>
  <si>
    <t>4902 Kaldrananeshreppur</t>
  </si>
  <si>
    <t>4911 Strandabyggð</t>
  </si>
  <si>
    <t>5200 Sveitarfélagið Skagafjörður</t>
  </si>
  <si>
    <t>5508 Húnaþing vestra</t>
  </si>
  <si>
    <t xml:space="preserve">5604 Blönduósbær </t>
  </si>
  <si>
    <t>5609 Sveitarfélagið Skagaströnd</t>
  </si>
  <si>
    <t>5612 Húnavatnshreppur</t>
  </si>
  <si>
    <t>6000 Akureyrarkaupstaður</t>
  </si>
  <si>
    <t>6100 Norðurþing</t>
  </si>
  <si>
    <t>6250 Fjallabyggð</t>
  </si>
  <si>
    <t>6400 Dalvíkurbyggð</t>
  </si>
  <si>
    <t>6513 Eyjafjarðarsveit</t>
  </si>
  <si>
    <t>6515 Hörgársveit</t>
  </si>
  <si>
    <t>6601 Svalbarðsstrandarhreppur</t>
  </si>
  <si>
    <t>6602 Grýtubakkahreppur</t>
  </si>
  <si>
    <t>6607 Skútustaðahreppur</t>
  </si>
  <si>
    <t>6612 Þingeyjarsveit</t>
  </si>
  <si>
    <t>6709 Langanesbyggð</t>
  </si>
  <si>
    <t>7000 Seyðisfjarðarkaupstaður</t>
  </si>
  <si>
    <t>7300 Fjarðabyggð</t>
  </si>
  <si>
    <t>7502 Vopnafjarðarhreppur</t>
  </si>
  <si>
    <t>7509 Borgarfjarðarhreppur</t>
  </si>
  <si>
    <t>7613 Breiðdalshreppur</t>
  </si>
  <si>
    <t>7617 Djúpavogshreppur</t>
  </si>
  <si>
    <t>7620 Fljótsdalshérað</t>
  </si>
  <si>
    <t>7708 Sveitarfélagið Hornafjörður</t>
  </si>
  <si>
    <t>8000 Vestmannaeyjabær</t>
  </si>
  <si>
    <t>8200 Sveitarfélagið Árborg</t>
  </si>
  <si>
    <t>8508 Mýrdalshreppur</t>
  </si>
  <si>
    <t>8509 Skaftárhreppur</t>
  </si>
  <si>
    <t>8613 Rangárþing eystra</t>
  </si>
  <si>
    <t>8614 Rangárþing ytra</t>
  </si>
  <si>
    <t>8710 Hrunamannahreppur</t>
  </si>
  <si>
    <t>8716 Hveragerðisbær</t>
  </si>
  <si>
    <t>8717 Sveitarfélagið Ölfus</t>
  </si>
  <si>
    <t>8719 Grímsnes- og Grafningshreppur</t>
  </si>
  <si>
    <t>8720 Skeiða- og Gnúpverjahreppur</t>
  </si>
  <si>
    <t>8721 Bláskógabyggð</t>
  </si>
  <si>
    <t>8722 Flóahreppur</t>
  </si>
  <si>
    <t>Sjálfstætt starfandi alls</t>
  </si>
  <si>
    <t>Leikskólar sveitarfélaga alls</t>
  </si>
  <si>
    <t>Sjálfstætt starfandi leikskólar</t>
  </si>
  <si>
    <t xml:space="preserve">Sjálfstætt starfandi alls </t>
  </si>
  <si>
    <t>Leikskólar sveitarfélaga</t>
  </si>
  <si>
    <t>Röðun</t>
  </si>
  <si>
    <t>Fjöldi heilsdagsígilda leikskólabarna</t>
  </si>
  <si>
    <t>Fjöldi stöðugilda við uppeldis- og menntunarstörf</t>
  </si>
  <si>
    <t>Fjöldi heilsdagsígilda á hvert stöðugildi við uppeldis- og menntunarstörf</t>
  </si>
  <si>
    <t>Íbúafjöldi</t>
  </si>
  <si>
    <t>Fjöldi stöðugilda á hverja 1.000 íbúa</t>
  </si>
  <si>
    <t>Allir leikskólar</t>
  </si>
  <si>
    <t xml:space="preserve">Íbúafjöldi þjónustusvæða. </t>
  </si>
  <si>
    <t>Fjöldi stöðugilda</t>
  </si>
  <si>
    <t>Grunnskólar sveitarfélaga alls</t>
  </si>
  <si>
    <t>57 - 58</t>
  </si>
  <si>
    <t>7 - 8</t>
  </si>
  <si>
    <t>51 - 52</t>
  </si>
  <si>
    <t>55 - 56</t>
  </si>
  <si>
    <t>Aðrir með uppeldismenntun</t>
  </si>
  <si>
    <t>Fjöldi stöðugilda starfsfólks í leikskóla</t>
  </si>
  <si>
    <t>% skipting stg starfsfólks við uppeldis- og menntunarstörf</t>
  </si>
  <si>
    <t>Allir við uppeldis- og menntunarstörf</t>
  </si>
  <si>
    <t>% skipting stöðugilda</t>
  </si>
  <si>
    <t>Uppsafnað % af íbúafjölda landsins</t>
  </si>
  <si>
    <t>Allir grunnskólar</t>
  </si>
  <si>
    <t>Grunnskólar sveitarfélaga</t>
  </si>
  <si>
    <t>Fjöldi stöðugilda við kennslu</t>
  </si>
  <si>
    <t>7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</si>
  <si>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</si>
  <si>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</si>
  <si>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</si>
  <si>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</si>
  <si>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</si>
  <si>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</si>
  <si>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</si>
  <si>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</si>
  <si>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</si>
  <si>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25</t>
  </si>
  <si>
    <t>26</t>
  </si>
  <si>
    <t>27</t>
  </si>
  <si>
    <t>32 - 33</t>
  </si>
  <si>
    <t>37</t>
  </si>
  <si>
    <t>38</t>
  </si>
  <si>
    <t>39</t>
  </si>
  <si>
    <t>44</t>
  </si>
  <si>
    <t>45</t>
  </si>
  <si>
    <t>48</t>
  </si>
  <si>
    <t>49</t>
  </si>
  <si>
    <t>52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</si>
  <si>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</si>
  <si>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</si>
  <si>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</si>
  <si>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</si>
  <si>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</si>
  <si>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</si>
  <si>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</si>
  <si>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</si>
  <si>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</si>
  <si>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</si>
  <si>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</si>
  <si>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Rekstrarkostnaður á hverja 1.000 íbúa</t>
  </si>
  <si>
    <t xml:space="preserve">Röðun </t>
  </si>
  <si>
    <t>Heildarkostnaður v. grunnskóla</t>
  </si>
  <si>
    <t>1</t>
  </si>
  <si>
    <t>2</t>
  </si>
  <si>
    <t>5</t>
  </si>
  <si>
    <t>36</t>
  </si>
  <si>
    <t>Íbúafjöldi*</t>
  </si>
  <si>
    <t>3</t>
  </si>
  <si>
    <t>4</t>
  </si>
  <si>
    <t>6</t>
  </si>
  <si>
    <t>8</t>
  </si>
  <si>
    <t>9</t>
  </si>
  <si>
    <t>10</t>
  </si>
  <si>
    <t>11</t>
  </si>
  <si>
    <t>17</t>
  </si>
  <si>
    <t>18</t>
  </si>
  <si>
    <t>19</t>
  </si>
  <si>
    <t>20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</si>
  <si>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</si>
  <si>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</si>
  <si>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</si>
  <si>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</si>
  <si>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</si>
  <si>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</si>
  <si>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</si>
  <si>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</si>
  <si>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</si>
  <si>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41</t>
  </si>
  <si>
    <t>42</t>
  </si>
  <si>
    <t>43</t>
  </si>
  <si>
    <t>46</t>
  </si>
  <si>
    <t>47</t>
  </si>
  <si>
    <t>50</t>
  </si>
  <si>
    <t>51</t>
  </si>
  <si>
    <t>54</t>
  </si>
  <si>
    <t>55</t>
  </si>
  <si>
    <t>6 - 7</t>
  </si>
  <si>
    <t>28 - 30</t>
  </si>
  <si>
    <t>38 - 40</t>
  </si>
  <si>
    <t>Rekstrarkostnaður vegna leikskóla</t>
  </si>
  <si>
    <t>Innri leiga sem % af rekstrarkostnaði</t>
  </si>
  <si>
    <t>Innri leiga*</t>
  </si>
  <si>
    <t>Beinn rekstrarkostnaður vegna grunnskóla sveitarfélaga</t>
  </si>
  <si>
    <t>Sérskólar meðtaldir.</t>
  </si>
  <si>
    <t>Raðað eftir kennitölunni fyrir alla leikskóla.</t>
  </si>
  <si>
    <t xml:space="preserve"> reka.  Brúttó rekstrarkostnaður.*Innri leiga er innifalin í rekstrarkostnaði leikskóla. ¹Gögn ekki tiltæk</t>
  </si>
  <si>
    <t>Raðað eftir hlutfalli af skatttekjum.</t>
  </si>
  <si>
    <t xml:space="preserve">Skýring: Tölur í þús.kr. Eingöngu um beinan rekstrarkostnað að ræða vegna grunnskóla sem sveitarfélögin reka.  </t>
  </si>
  <si>
    <t>Brúttó rekstrarkostnaður.*Innri leiga er innifalin í rekstrarkostnaði grunnskóla. ¹Gögn ekki tiltæk</t>
  </si>
  <si>
    <t xml:space="preserve">Aðrir 
starfsmenn </t>
  </si>
  <si>
    <t>Samtals heilsdags-ígildi</t>
  </si>
  <si>
    <t>Leikskóla-kennarar</t>
  </si>
  <si>
    <t>Tekjur</t>
  </si>
  <si>
    <t>Rekstrarkostnaður  vegna leikskóla</t>
  </si>
  <si>
    <t>Með innri leigu</t>
  </si>
  <si>
    <t>Án innri leigu</t>
  </si>
  <si>
    <t>% tekna af rekstrarkostnaði</t>
  </si>
  <si>
    <t>0000 Reykjavíkurborg</t>
  </si>
  <si>
    <t>1100 Seltjarnarneskaupstaður</t>
  </si>
  <si>
    <t>3713 Eyja- og Miklaholtshreppur</t>
  </si>
  <si>
    <t>53 - 54</t>
  </si>
  <si>
    <t>Skýring: Tölur í þús.kr. Eingöngu um brúttó rekstrarkostnað að ræða vegna leikskóla sem sveitarfélögin</t>
  </si>
  <si>
    <t xml:space="preserve">Skýring: Allar tölur í þús. Kr. Um rekstrarútgjöld er að ræða, </t>
  </si>
  <si>
    <t>Kostnaður (brúttó)*/ heilsdagsígildi</t>
  </si>
  <si>
    <t>Fj.
heilsdagsígilda</t>
  </si>
  <si>
    <t xml:space="preserve">Skýring: * Um rekstrarkostnað á leikskóla sveitarfélaga er að ræða. **rekstrarkostnaður að frádregnum þjónustutekjum. </t>
  </si>
  <si>
    <t>Skýring: Átt er við allan rekstrarkostnað vegna grunnskóla. Þ.e. alla deildina (grunnskólar sveitarfélaga, sjálfstætt starfandi grunnskólar,</t>
  </si>
  <si>
    <t>Heildarútgjöld grunnskóla -  með innri leigu</t>
  </si>
  <si>
    <t>Heildarútgjöld grunnskóla - án innri leigu</t>
  </si>
  <si>
    <t>% útgjalda v. grunnskóla  - með innri leigu af skatttekjum</t>
  </si>
  <si>
    <t>% útgjalda v. grunnskóla - án innri leigu af skatttekjum</t>
  </si>
  <si>
    <t>42 - 43</t>
  </si>
  <si>
    <t>Útgjöld grunnskóla -  með innri leigu</t>
  </si>
  <si>
    <t>Útgjöld grunnskóla - án innri leigu</t>
  </si>
  <si>
    <t>40 - 41</t>
  </si>
  <si>
    <t>63 - 64</t>
  </si>
  <si>
    <t>Rekstrarkostnaður v. grunnskóla 
sveitarfélaga</t>
  </si>
  <si>
    <t>Raðað eftir beinum rekstrarkostnaði  með innri leigu á hverja 1.000 íbúa.</t>
  </si>
  <si>
    <t>Nettó útgjöld v. grunnskóla</t>
  </si>
  <si>
    <t>Nettó útgjöld v. leikskóla</t>
  </si>
  <si>
    <t>Samtals útgjöld v. leikskóla og grunnskóla</t>
  </si>
  <si>
    <t>% útgjalda v. leik- og grunnskóla af skatttekjum</t>
  </si>
  <si>
    <t>Raðað eftir beinum kostnaði  með innri leigu á hvern nemanda.</t>
  </si>
  <si>
    <t>49 - 50</t>
  </si>
  <si>
    <t>52 - 53</t>
  </si>
  <si>
    <t>Leikskólar alls</t>
  </si>
  <si>
    <t>50 - 51</t>
  </si>
  <si>
    <t>56 - 57</t>
  </si>
  <si>
    <t>15 - 16</t>
  </si>
  <si>
    <t>36 - 38</t>
  </si>
  <si>
    <t>Fylgiskjal 2</t>
  </si>
  <si>
    <t xml:space="preserve">Fylgiskjal 3 </t>
  </si>
  <si>
    <t xml:space="preserve">Fylgiskjal 4 </t>
  </si>
  <si>
    <t xml:space="preserve">Fjöldi heilsdagsígilda leikskólabarna á hvert stöðugildi starfsfólks við uppeldis- og </t>
  </si>
  <si>
    <t xml:space="preserve">Fylgiskjal 5 </t>
  </si>
  <si>
    <t xml:space="preserve">Fylgiskjal 6 </t>
  </si>
  <si>
    <t>Fylgiskjal 7</t>
  </si>
  <si>
    <t>Fylgiskjal 8</t>
  </si>
  <si>
    <t>Fylgiskjal 9</t>
  </si>
  <si>
    <t xml:space="preserve">Fylgiskjal 10 </t>
  </si>
  <si>
    <t xml:space="preserve">Fylgiskjal 11 </t>
  </si>
  <si>
    <t>Kennarar án
kennslu-réttinda</t>
  </si>
  <si>
    <t>Fylgiskjal 12</t>
  </si>
  <si>
    <t xml:space="preserve">Fjöldi  stöðugilda starfsfólks við kennslu í grunnskólum á hverja 1.000 íbúa </t>
  </si>
  <si>
    <t>Fylgiskjal 13</t>
  </si>
  <si>
    <t xml:space="preserve">Fylgiskjal 14 </t>
  </si>
  <si>
    <t xml:space="preserve">Fylgiskjal 15. </t>
  </si>
  <si>
    <t>Raðað eftir hlutfalli af skatttekjum</t>
  </si>
  <si>
    <t xml:space="preserve">Fylgiskjal 16 </t>
  </si>
  <si>
    <t xml:space="preserve">Fylgiskjal 17 </t>
  </si>
  <si>
    <t>Beinn rekstrarkostn-aður vegna grunnskóla (innri leiga meðtalin)</t>
  </si>
  <si>
    <t>Innri leiga sem % af rekstrar-kostnaði</t>
  </si>
  <si>
    <t xml:space="preserve">Fylgiskjal 18 </t>
  </si>
  <si>
    <t xml:space="preserve">Fylgiskjal 19 </t>
  </si>
  <si>
    <t>11 - 12</t>
  </si>
  <si>
    <t>48 - 50</t>
  </si>
  <si>
    <t>12 - 13</t>
  </si>
  <si>
    <t>2 - 3</t>
  </si>
  <si>
    <t>*Leikskólinn Laugalandi er rekinn í byggðasamlagi Ásahrepps og Rangárþings ytra</t>
  </si>
  <si>
    <r>
      <t>Útgjöld (nettó)</t>
    </r>
    <r>
      <rPr>
        <b/>
        <sz val="10"/>
        <color indexed="8"/>
        <rFont val="Candara"/>
        <family val="2"/>
      </rPr>
      <t>** / heilsdagsígildi</t>
    </r>
  </si>
  <si>
    <r>
      <t xml:space="preserve">Skýring: </t>
    </r>
    <r>
      <rPr>
        <sz val="10"/>
        <color indexed="8"/>
        <rFont val="Candara"/>
        <family val="2"/>
      </rPr>
      <t>* Skólastjórnendur  og sérkennarar meðtaldir</t>
    </r>
  </si>
  <si>
    <t>54 - 56</t>
  </si>
  <si>
    <t>20 - 21</t>
  </si>
  <si>
    <t>22 - 23</t>
  </si>
  <si>
    <r>
      <t xml:space="preserve">Fjöldi stöðugilda kennara </t>
    </r>
    <r>
      <rPr>
        <b/>
        <sz val="10"/>
        <color indexed="8"/>
        <rFont val="Calibri"/>
        <family val="2"/>
      </rPr>
      <t>**</t>
    </r>
  </si>
  <si>
    <t>** Eingöngu kennarar sem ekki eru í stjórnunarstöðu</t>
  </si>
  <si>
    <t>26 - 27</t>
  </si>
  <si>
    <t>38 - 39</t>
  </si>
  <si>
    <t>58 - 59</t>
  </si>
  <si>
    <t>40 - 42</t>
  </si>
  <si>
    <t>Samtals</t>
  </si>
  <si>
    <t>1 - 2</t>
  </si>
  <si>
    <t>45 - 46</t>
  </si>
  <si>
    <t>Beinn  kostn-aður
- með innri leigu</t>
  </si>
  <si>
    <t>Beinn  kostn-aður(án innri leigu)/nem</t>
  </si>
  <si>
    <t xml:space="preserve">Beinn  kostn-aður/nem
</t>
  </si>
  <si>
    <t>21 - 25</t>
  </si>
  <si>
    <t>50 - 52</t>
  </si>
  <si>
    <t>Leikskólar sveitarfélaga  alls</t>
  </si>
  <si>
    <t>Sjálfstætt starfandi leikskólar alls</t>
  </si>
  <si>
    <t>37 - 39</t>
  </si>
  <si>
    <t>44 - 45</t>
  </si>
  <si>
    <t>46 - 48</t>
  </si>
  <si>
    <t>14 - 15</t>
  </si>
  <si>
    <t>5611 Skagabyggð</t>
  </si>
  <si>
    <t>5706 Akrahreppur</t>
  </si>
  <si>
    <t>6611 Tjörneshreppur</t>
  </si>
  <si>
    <t>7505 Fljótsdalshreppur</t>
  </si>
  <si>
    <t>8610 Ásahreppur</t>
  </si>
  <si>
    <t>16 - 17</t>
  </si>
  <si>
    <r>
      <t xml:space="preserve">Skýring: Tölur í þús.kr. Eingöngu um brúttó beinan rekstrarkostnað að ræða vegna leikskóla sem sveitarfélögin reka. </t>
    </r>
  </si>
  <si>
    <t>8 - 9</t>
  </si>
  <si>
    <t>10 - 12</t>
  </si>
  <si>
    <t>37 - 38</t>
  </si>
  <si>
    <t>2 - 4</t>
  </si>
  <si>
    <t>15 - 18</t>
  </si>
  <si>
    <t>62 - 63</t>
  </si>
  <si>
    <t>Allar tölur í þús. Kr. Raðað eftir nettó útgjöldum með innri leigu.</t>
  </si>
  <si>
    <t>21 - 24</t>
  </si>
  <si>
    <t>Fj. Nemenda á hvert stöðugildi kennara 2016</t>
  </si>
  <si>
    <t>Fj. Nemenda á hvert stöðugildi starfsfólks við kennslu 2016</t>
  </si>
  <si>
    <t>12 - 14</t>
  </si>
  <si>
    <t>30 - 31</t>
  </si>
  <si>
    <t>Þjónustusvæði</t>
  </si>
  <si>
    <t>6 - 9</t>
  </si>
  <si>
    <t>25 - 26</t>
  </si>
  <si>
    <t>48 - 49</t>
  </si>
  <si>
    <t>1606 Kjósarhreppur</t>
  </si>
  <si>
    <t>6706 Svalbarðshreppur</t>
  </si>
  <si>
    <t>4 - 5</t>
  </si>
  <si>
    <t>8 - 11</t>
  </si>
  <si>
    <t>32 - 37</t>
  </si>
  <si>
    <t>41 - 45</t>
  </si>
  <si>
    <t>69</t>
  </si>
  <si>
    <t>70</t>
  </si>
  <si>
    <t>71</t>
  </si>
  <si>
    <t>72</t>
  </si>
  <si>
    <t>28 - 29</t>
  </si>
  <si>
    <t>30 - 35</t>
  </si>
  <si>
    <t>39 - 41</t>
  </si>
  <si>
    <t>42 - 44</t>
  </si>
  <si>
    <t>52 - 54</t>
  </si>
  <si>
    <t>Beinn kostnaður án innri leigu</t>
  </si>
  <si>
    <t>35 - 37</t>
  </si>
  <si>
    <t>5 - 8</t>
  </si>
  <si>
    <t>9 - 14</t>
  </si>
  <si>
    <t>19 - 21</t>
  </si>
  <si>
    <t>22 - 30</t>
  </si>
  <si>
    <t>31 - 34</t>
  </si>
  <si>
    <t>38 - 42</t>
  </si>
  <si>
    <t>43 - 45</t>
  </si>
  <si>
    <t>55 - 57</t>
  </si>
  <si>
    <t>59 - 61</t>
  </si>
  <si>
    <t>Fylgiskjal 1</t>
  </si>
  <si>
    <t xml:space="preserve">Skýring: Tölur í þús. kr. Um brúttó rekstrarkostnað að ræða vegna leikskóla. Framlög til sjálfstætt starfandi skóla meðtalinn sem og annar leikskólakostnaður.
 Íbúafjöldi þjónustusvæða. Þannig er íbúafjöldi í Skagabyggð lagður saman við íbúafjölda  í Sveitarfélaginu Skagaströnd. </t>
  </si>
  <si>
    <t>Rekstrarkostnaður alls vegna leikskóla</t>
  </si>
  <si>
    <t>útgjöld vegna leikskóla sveitarfélaga, framlög til sjálfstætt starfandi, sameiginlega liði og annan leikskólakostnað.</t>
  </si>
  <si>
    <t>54 - 57</t>
  </si>
  <si>
    <t>6 - 8</t>
  </si>
  <si>
    <t>32 - 34</t>
  </si>
  <si>
    <t>41 - 42</t>
  </si>
  <si>
    <t>Fjöldi barna í leikskóla árið 2017 eftir lengd dvalar og sveitarfélagi ásamt fjölda heilsdagsígilda</t>
  </si>
  <si>
    <t>Hlutfallsleg skipting leikskólabarna eftir dvalartíma og sveitarfélagi árið 2017</t>
  </si>
  <si>
    <t>Stöðugildi starfsfólks í leikskólum sveitarfélaga árið 2017 og hlutfallsleg skipting þeirra. Raðað eftir hlutfalli leikskólakennara</t>
  </si>
  <si>
    <t>Alls háskólamenntaðir</t>
  </si>
  <si>
    <t>9 - 10</t>
  </si>
  <si>
    <t>17 - 19</t>
  </si>
  <si>
    <t>24 - 26</t>
  </si>
  <si>
    <t>30 - 33</t>
  </si>
  <si>
    <t>47 - 49</t>
  </si>
  <si>
    <t>menntunarstörf í leikskólum 2017</t>
  </si>
  <si>
    <t>27 - 28</t>
  </si>
  <si>
    <t xml:space="preserve">Fjöldi  stöðugilda starfsfólks við uppeldis- og menntunarstörf í leikskólum á hverja 1.000 íbúa eftir sveitarfélögum 2017.  </t>
  </si>
  <si>
    <t>21 - 23</t>
  </si>
  <si>
    <t>47 - 48</t>
  </si>
  <si>
    <t>Hlutfall þjónustutekna af  beinum rekstrarkostnaði  leikskóla sveitarfélaga árið 2017 eftir sveitarfélögum.</t>
  </si>
  <si>
    <t>Með og án innri leigu. Raðað eftir hlutfalli tekna að rekstrarkostnaði með innri leigu.</t>
  </si>
  <si>
    <t>1 - 4</t>
  </si>
  <si>
    <t>15 - 21</t>
  </si>
  <si>
    <t>22 - 27</t>
  </si>
  <si>
    <t>28 - 31</t>
  </si>
  <si>
    <t>43 - 49</t>
  </si>
  <si>
    <t>Rekstrarkostnaður vegna leikskóla á hverja 1.000 íbúa árið 2017 eftir sveitarfélögum</t>
  </si>
  <si>
    <t>Raðað eftir rekstrarkostnaði með innri leigu á 1.000 íbúa</t>
  </si>
  <si>
    <t>Innri leiga sem hlutfall af beinum rekstrarkostnaði leikskóla (brúttó)  árið 2017 eftir sveitarfélögum</t>
  </si>
  <si>
    <t>17 - 20</t>
  </si>
  <si>
    <t>21 - 29</t>
  </si>
  <si>
    <t>30 - 37</t>
  </si>
  <si>
    <t>50 - 55</t>
  </si>
  <si>
    <t>46 - 47</t>
  </si>
  <si>
    <t>Hlutfall rekstrarútgjalda vegna leikskóla af skatttekjum árið 2017 eftir sveitarfélögum</t>
  </si>
  <si>
    <t>10 - 11</t>
  </si>
  <si>
    <t>12 - 19</t>
  </si>
  <si>
    <t>20 - 28</t>
  </si>
  <si>
    <t>29 - 37</t>
  </si>
  <si>
    <t>38 - 45</t>
  </si>
  <si>
    <t>46 - 53</t>
  </si>
  <si>
    <t>58 - 65</t>
  </si>
  <si>
    <t>66 - 68</t>
  </si>
  <si>
    <t>67</t>
  </si>
  <si>
    <t>68</t>
  </si>
  <si>
    <t xml:space="preserve">Rekstrarkostnaður leikskóla sveitarfélaga á hvert heilsdagsígildi árið 2017 eftir sveitarfélögum. </t>
  </si>
  <si>
    <t>Raðað eftir (nettó) rekstrarkostnaði á heilsdagsígildi með innri leigu</t>
  </si>
  <si>
    <t>29 - 30</t>
  </si>
  <si>
    <t>Stöðugildi starfsfólks  við kennslu í grunnskóla árið 2017 eftir menntun</t>
  </si>
  <si>
    <t>1 - 5</t>
  </si>
  <si>
    <t>9 - 12</t>
  </si>
  <si>
    <t>13 - 17</t>
  </si>
  <si>
    <t>18 - 20</t>
  </si>
  <si>
    <t>25 - 29</t>
  </si>
  <si>
    <t xml:space="preserve">Fjöldi nemenda á hvert stöðugildi kennara og starfsfólks við kennslu árið 2017 eftir sveitarfélögum. </t>
  </si>
  <si>
    <t>Raðað eftir fjölda nemenda á stöðugildi kennara</t>
  </si>
  <si>
    <t xml:space="preserve">Fj. Nemenda á hvert stöðugildi kennara </t>
  </si>
  <si>
    <t xml:space="preserve">Fj. Nemenda á hvert stöðugildi starfsfólks við kennslu </t>
  </si>
  <si>
    <t>18 - 19</t>
  </si>
  <si>
    <t>22 - 24</t>
  </si>
  <si>
    <t>31 - 33</t>
  </si>
  <si>
    <t>35 - 36</t>
  </si>
  <si>
    <t>eftir sveitarfélögum 2017.  Raðað eftir kennitölunni fyrir alla grunnskóla.</t>
  </si>
  <si>
    <t xml:space="preserve">Íbúafjöldi
</t>
  </si>
  <si>
    <t xml:space="preserve">Rekstrarútgjöld vegna grunnskóla sem hlutfall af skatttekjum sveitarfélaga árið 2017. </t>
  </si>
  <si>
    <r>
      <t>5611 Skagabyggð</t>
    </r>
    <r>
      <rPr>
        <b/>
        <sz val="8"/>
        <rFont val="Calibri"/>
        <family val="2"/>
      </rPr>
      <t>*</t>
    </r>
  </si>
  <si>
    <t>7505 Fljótsdalshreppur*</t>
  </si>
  <si>
    <t>6611 Tjörneshreppur*</t>
  </si>
  <si>
    <t>18 - 23</t>
  </si>
  <si>
    <t>24 - 29</t>
  </si>
  <si>
    <t>8610 Ásahreppur**</t>
  </si>
  <si>
    <t>36 - 40</t>
  </si>
  <si>
    <t>1606 Kjósarhreppur*</t>
  </si>
  <si>
    <t>6706 Svalbarðshreppur*</t>
  </si>
  <si>
    <t>49 - 52</t>
  </si>
  <si>
    <t>53 - 56</t>
  </si>
  <si>
    <t>57 - 60</t>
  </si>
  <si>
    <t>62 - 64</t>
  </si>
  <si>
    <t>66 - 67</t>
  </si>
  <si>
    <t>5706 Akrahreppur*</t>
  </si>
  <si>
    <t>vistun utan skólatíma og annan rekstrarkostnað) þegar tillit hefur verið tekið til þjonustutekna</t>
  </si>
  <si>
    <t>* Ekki rekinn grunnskóli í sveitarfélaginu</t>
  </si>
  <si>
    <t>** Reka grunnskóla í byggðasamlagi</t>
  </si>
  <si>
    <t>Rekstrarútgjöld vegna grunnskóla sveitarfélaga sem hlutfall af skatttekjum sveitarfélaga árið 2017.</t>
  </si>
  <si>
    <t>Skýring:  Átt er við beinan rekstrarkostnað vegna grunnskóla sveitarfélaga, þ.e þann kostnað sem bókfærður er á hverja grunnskólastofnun þegar tekið hefur verið tillit til þjónustutekna.</t>
  </si>
  <si>
    <t xml:space="preserve">Rekstrarkostnaður vegna grunnskóla á hverja 1.000 íbúa árið 2017 eftir sveitarfélögum. </t>
  </si>
  <si>
    <t>Innri leiga sem hlutfall af beinum rekstrarkostnaði grunnskóla sveitarfélaga (brúttó)  árið 2017 eftir sveitarfélögum</t>
  </si>
  <si>
    <r>
      <t>3713 Eyja- og Miklaholtshreppur</t>
    </r>
    <r>
      <rPr>
        <b/>
        <sz val="10"/>
        <color indexed="8"/>
        <rFont val="Calibri"/>
        <family val="2"/>
      </rPr>
      <t>¹</t>
    </r>
  </si>
  <si>
    <t>4803 Súðavíkurhreppur¹</t>
  </si>
  <si>
    <t>4901 Árneshreppur¹</t>
  </si>
  <si>
    <t>4902 Kaldrananeshreppur¹</t>
  </si>
  <si>
    <t>7509 Borgarfjarðarhreppur¹</t>
  </si>
  <si>
    <t>3 - 5</t>
  </si>
  <si>
    <t>9 - 11</t>
  </si>
  <si>
    <t>14 - 20</t>
  </si>
  <si>
    <t>26 - 28</t>
  </si>
  <si>
    <t>29 - 31</t>
  </si>
  <si>
    <t>42 - 45</t>
  </si>
  <si>
    <t xml:space="preserve">Beinn rekstrarkostnaður (brúttó) grunnskóla sveitarfélaga á hvern nemanda 2017 </t>
  </si>
  <si>
    <t>Sérskólar og sjálfstætt starfandi skólar ekki meðtaldir</t>
  </si>
  <si>
    <t>Heildarútgjöld vegna leikskóla og grunnskóla með innri leigu sem hlutfall af skatttekjum árið 2017. Raðað eftir hlutfalli af skatttekjum.</t>
  </si>
  <si>
    <r>
      <t>1606 Kjósarhreppur</t>
    </r>
    <r>
      <rPr>
        <b/>
        <sz val="10"/>
        <rFont val="Calibri"/>
        <family val="2"/>
      </rPr>
      <t>*</t>
    </r>
  </si>
  <si>
    <t>5611 Skagabyggð*</t>
  </si>
  <si>
    <t>* Ekki rekinn skóli í sveitarfélaginu</t>
  </si>
  <si>
    <t>** Sveitarfélagið rekur skóla í byggðasamlagi</t>
  </si>
  <si>
    <t>7 - 10</t>
  </si>
  <si>
    <t>13 - 16</t>
  </si>
  <si>
    <t>38 - 41</t>
  </si>
  <si>
    <t>45 - 49</t>
  </si>
  <si>
    <t>58 - 60</t>
  </si>
  <si>
    <t>66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</si>
</sst>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#,##0\ &quot;kr.&quot;;\-#,##0\ &quot;kr.&quot;"/>
    <numFmt numFmtId="181" formatCode="#,##0\ &quot;kr.&quot;;[Red]\-#,##0\ &quot;kr.&quot;"/>
    <numFmt numFmtId="182" formatCode="#,##0.00\ &quot;kr.&quot;;\-#,##0.00\ &quot;kr.&quot;"/>
    <numFmt numFmtId="183" formatCode="#,##0.00\ &quot;kr.&quot;;[Red]\-#,##0.00\ &quot;kr.&quot;"/>
    <numFmt numFmtId="184" formatCode="_-* #,##0\ &quot;kr.&quot;_-;\-* #,##0\ &quot;kr.&quot;_-;_-* &quot;-&quot;\ &quot;kr.&quot;_-;_-@_-"/>
    <numFmt numFmtId="185" formatCode="_-* #,##0\ _k_r_._-;\-* #,##0\ _k_r_._-;_-* &quot;-&quot;\ _k_r_._-;_-@_-"/>
    <numFmt numFmtId="186" formatCode="_-* #,##0.00\ &quot;kr.&quot;_-;\-* #,##0.00\ &quot;kr.&quot;_-;_-* &quot;-&quot;??\ &quot;kr.&quot;_-;_-@_-"/>
    <numFmt numFmtId="187" formatCode="_-* #,##0.00\ _k_r_._-;\-* #,##0.00\ _k_r_._-;_-* &quot;-&quot;??\ _k_r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%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Candara"/>
      <family val="2"/>
    </font>
    <font>
      <b/>
      <sz val="8"/>
      <color indexed="8"/>
      <name val="Candara"/>
      <family val="2"/>
    </font>
    <font>
      <sz val="10"/>
      <color indexed="8"/>
      <name val="Candara"/>
      <family val="2"/>
    </font>
    <font>
      <b/>
      <sz val="9"/>
      <color indexed="8"/>
      <name val="Candara"/>
      <family val="2"/>
    </font>
    <font>
      <b/>
      <sz val="10"/>
      <color indexed="8"/>
      <name val="Candara"/>
      <family val="2"/>
    </font>
    <font>
      <b/>
      <sz val="10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b/>
      <sz val="8"/>
      <name val="Candara"/>
      <family val="2"/>
    </font>
    <font>
      <sz val="8"/>
      <name val="Candara"/>
      <family val="2"/>
    </font>
    <font>
      <sz val="10"/>
      <name val="Candara"/>
      <family val="2"/>
    </font>
    <font>
      <b/>
      <sz val="10"/>
      <color indexed="8"/>
      <name val="Calibri"/>
      <family val="2"/>
    </font>
    <font>
      <b/>
      <sz val="8"/>
      <color indexed="8"/>
      <name val="Candara "/>
      <family val="0"/>
    </font>
    <font>
      <b/>
      <sz val="12"/>
      <name val="Candara"/>
      <family val="2"/>
    </font>
    <font>
      <sz val="12"/>
      <name val="Candara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ndara"/>
      <family val="2"/>
    </font>
    <font>
      <sz val="9"/>
      <color indexed="8"/>
      <name val="Candara"/>
      <family val="2"/>
    </font>
    <font>
      <b/>
      <sz val="11"/>
      <color indexed="8"/>
      <name val="Candara"/>
      <family val="2"/>
    </font>
    <font>
      <sz val="10"/>
      <color indexed="8"/>
      <name val="Calibri"/>
      <family val="2"/>
    </font>
    <font>
      <sz val="8"/>
      <color indexed="8"/>
      <name val="Candara "/>
      <family val="0"/>
    </font>
    <font>
      <b/>
      <sz val="8"/>
      <color indexed="18"/>
      <name val="Candar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ndara"/>
      <family val="2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8"/>
      <color theme="1"/>
      <name val="Candara"/>
      <family val="2"/>
    </font>
    <font>
      <b/>
      <sz val="8"/>
      <color theme="1"/>
      <name val="Candara"/>
      <family val="2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sz val="8"/>
      <color theme="1"/>
      <name val="Candara "/>
      <family val="0"/>
    </font>
    <font>
      <b/>
      <sz val="8"/>
      <color theme="1"/>
      <name val="Candara "/>
      <family val="0"/>
    </font>
    <font>
      <b/>
      <sz val="8"/>
      <color rgb="FF000099"/>
      <name val="Candar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FFFF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0"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horizontal="right" vertical="center" wrapText="1"/>
    </xf>
    <xf numFmtId="49" fontId="66" fillId="2" borderId="12" xfId="0" applyNumberFormat="1" applyFont="1" applyFill="1" applyBorder="1" applyAlignment="1">
      <alignment/>
    </xf>
    <xf numFmtId="0" fontId="67" fillId="2" borderId="13" xfId="0" applyFont="1" applyFill="1" applyBorder="1" applyAlignment="1">
      <alignment vertical="center" wrapText="1"/>
    </xf>
    <xf numFmtId="3" fontId="66" fillId="2" borderId="0" xfId="0" applyNumberFormat="1" applyFont="1" applyFill="1" applyAlignment="1">
      <alignment/>
    </xf>
    <xf numFmtId="3" fontId="66" fillId="2" borderId="12" xfId="0" applyNumberFormat="1" applyFont="1" applyFill="1" applyBorder="1" applyAlignment="1">
      <alignment horizontal="right" vertical="center"/>
    </xf>
    <xf numFmtId="3" fontId="66" fillId="2" borderId="14" xfId="0" applyNumberFormat="1" applyFont="1" applyFill="1" applyBorder="1" applyAlignment="1">
      <alignment horizontal="right" vertical="center"/>
    </xf>
    <xf numFmtId="0" fontId="63" fillId="0" borderId="0" xfId="0" applyNumberFormat="1" applyFont="1" applyAlignment="1">
      <alignment/>
    </xf>
    <xf numFmtId="49" fontId="66" fillId="33" borderId="12" xfId="0" applyNumberFormat="1" applyFont="1" applyFill="1" applyBorder="1" applyAlignment="1">
      <alignment/>
    </xf>
    <xf numFmtId="0" fontId="67" fillId="33" borderId="13" xfId="0" applyFont="1" applyFill="1" applyBorder="1" applyAlignment="1">
      <alignment vertical="center" wrapText="1"/>
    </xf>
    <xf numFmtId="3" fontId="66" fillId="33" borderId="0" xfId="0" applyNumberFormat="1" applyFont="1" applyFill="1" applyAlignment="1">
      <alignment/>
    </xf>
    <xf numFmtId="3" fontId="66" fillId="33" borderId="12" xfId="0" applyNumberFormat="1" applyFont="1" applyFill="1" applyBorder="1" applyAlignment="1">
      <alignment horizontal="right" vertical="center"/>
    </xf>
    <xf numFmtId="3" fontId="66" fillId="33" borderId="14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/>
    </xf>
    <xf numFmtId="49" fontId="66" fillId="2" borderId="15" xfId="0" applyNumberFormat="1" applyFont="1" applyFill="1" applyBorder="1" applyAlignment="1">
      <alignment/>
    </xf>
    <xf numFmtId="0" fontId="67" fillId="2" borderId="15" xfId="0" applyFont="1" applyFill="1" applyBorder="1" applyAlignment="1">
      <alignment vertical="center" wrapText="1"/>
    </xf>
    <xf numFmtId="3" fontId="67" fillId="2" borderId="15" xfId="0" applyNumberFormat="1" applyFont="1" applyFill="1" applyBorder="1" applyAlignment="1">
      <alignment vertical="center"/>
    </xf>
    <xf numFmtId="3" fontId="67" fillId="2" borderId="16" xfId="0" applyNumberFormat="1" applyFont="1" applyFill="1" applyBorder="1" applyAlignment="1">
      <alignment horizontal="right" vertical="center"/>
    </xf>
    <xf numFmtId="3" fontId="67" fillId="2" borderId="17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right" vertical="center"/>
    </xf>
    <xf numFmtId="0" fontId="66" fillId="33" borderId="0" xfId="0" applyFont="1" applyFill="1" applyAlignment="1">
      <alignment horizontal="right" vertical="center"/>
    </xf>
    <xf numFmtId="3" fontId="66" fillId="33" borderId="0" xfId="0" applyNumberFormat="1" applyFont="1" applyFill="1" applyBorder="1" applyAlignment="1">
      <alignment horizontal="right" vertical="center" wrapText="1"/>
    </xf>
    <xf numFmtId="3" fontId="66" fillId="33" borderId="0" xfId="0" applyNumberFormat="1" applyFont="1" applyFill="1" applyAlignment="1">
      <alignment horizontal="right" vertical="center"/>
    </xf>
    <xf numFmtId="9" fontId="66" fillId="33" borderId="0" xfId="60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64" fillId="33" borderId="0" xfId="0" applyFont="1" applyFill="1" applyAlignment="1">
      <alignment/>
    </xf>
    <xf numFmtId="0" fontId="67" fillId="33" borderId="10" xfId="0" applyFont="1" applyFill="1" applyBorder="1" applyAlignment="1">
      <alignment/>
    </xf>
    <xf numFmtId="0" fontId="67" fillId="0" borderId="18" xfId="0" applyFont="1" applyBorder="1" applyAlignment="1">
      <alignment horizontal="right"/>
    </xf>
    <xf numFmtId="0" fontId="67" fillId="0" borderId="11" xfId="0" applyFont="1" applyBorder="1" applyAlignment="1">
      <alignment horizontal="right"/>
    </xf>
    <xf numFmtId="0" fontId="5" fillId="34" borderId="19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right" vertical="center" wrapText="1"/>
      <protection/>
    </xf>
    <xf numFmtId="0" fontId="5" fillId="34" borderId="21" xfId="57" applyFont="1" applyFill="1" applyBorder="1" applyAlignment="1">
      <alignment horizontal="right" vertical="center" wrapText="1"/>
      <protection/>
    </xf>
    <xf numFmtId="0" fontId="5" fillId="34" borderId="22" xfId="57" applyFont="1" applyFill="1" applyBorder="1" applyAlignment="1">
      <alignment horizontal="right" vertical="center" wrapText="1"/>
      <protection/>
    </xf>
    <xf numFmtId="0" fontId="4" fillId="2" borderId="0" xfId="57" applyFont="1" applyFill="1" applyBorder="1" applyAlignment="1">
      <alignment horizontal="right"/>
      <protection/>
    </xf>
    <xf numFmtId="3" fontId="4" fillId="2" borderId="23" xfId="57" applyNumberFormat="1" applyFont="1" applyFill="1" applyBorder="1" applyAlignment="1">
      <alignment horizontal="right" wrapText="1"/>
      <protection/>
    </xf>
    <xf numFmtId="3" fontId="66" fillId="2" borderId="14" xfId="0" applyNumberFormat="1" applyFont="1" applyFill="1" applyBorder="1" applyAlignment="1">
      <alignment/>
    </xf>
    <xf numFmtId="0" fontId="4" fillId="33" borderId="0" xfId="57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 wrapText="1"/>
      <protection/>
    </xf>
    <xf numFmtId="3" fontId="66" fillId="0" borderId="14" xfId="0" applyNumberFormat="1" applyFont="1" applyBorder="1" applyAlignment="1">
      <alignment/>
    </xf>
    <xf numFmtId="3" fontId="4" fillId="2" borderId="12" xfId="57" applyNumberFormat="1" applyFont="1" applyFill="1" applyBorder="1" applyAlignment="1">
      <alignment horizontal="right" wrapText="1"/>
      <protection/>
    </xf>
    <xf numFmtId="0" fontId="67" fillId="2" borderId="13" xfId="0" applyFont="1" applyFill="1" applyBorder="1" applyAlignment="1">
      <alignment horizontal="left" vertical="center" wrapText="1"/>
    </xf>
    <xf numFmtId="0" fontId="5" fillId="33" borderId="15" xfId="57" applyFont="1" applyFill="1" applyBorder="1" applyAlignment="1">
      <alignment vertical="center"/>
      <protection/>
    </xf>
    <xf numFmtId="3" fontId="5" fillId="33" borderId="24" xfId="57" applyNumberFormat="1" applyFont="1" applyFill="1" applyBorder="1" applyAlignment="1">
      <alignment horizontal="right" vertical="center"/>
      <protection/>
    </xf>
    <xf numFmtId="0" fontId="6" fillId="33" borderId="0" xfId="57" applyFont="1" applyFill="1" applyBorder="1" applyAlignment="1">
      <alignment/>
      <protection/>
    </xf>
    <xf numFmtId="0" fontId="65" fillId="33" borderId="0" xfId="0" applyFont="1" applyFill="1" applyAlignment="1">
      <alignment horizontal="right"/>
    </xf>
    <xf numFmtId="3" fontId="65" fillId="33" borderId="0" xfId="0" applyNumberFormat="1" applyFont="1" applyFill="1" applyAlignment="1">
      <alignment horizontal="right"/>
    </xf>
    <xf numFmtId="0" fontId="65" fillId="33" borderId="0" xfId="0" applyFont="1" applyFill="1" applyAlignment="1">
      <alignment/>
    </xf>
    <xf numFmtId="0" fontId="5" fillId="34" borderId="21" xfId="57" applyFont="1" applyFill="1" applyBorder="1" applyAlignment="1">
      <alignment horizontal="center" vertical="center" wrapText="1"/>
      <protection/>
    </xf>
    <xf numFmtId="9" fontId="66" fillId="2" borderId="0" xfId="60" applyFont="1" applyFill="1" applyBorder="1" applyAlignment="1">
      <alignment vertical="center"/>
    </xf>
    <xf numFmtId="9" fontId="66" fillId="2" borderId="14" xfId="60" applyFont="1" applyFill="1" applyBorder="1" applyAlignment="1">
      <alignment vertical="center"/>
    </xf>
    <xf numFmtId="9" fontId="66" fillId="33" borderId="0" xfId="60" applyFont="1" applyFill="1" applyBorder="1" applyAlignment="1">
      <alignment vertical="center"/>
    </xf>
    <xf numFmtId="9" fontId="66" fillId="33" borderId="14" xfId="60" applyFont="1" applyFill="1" applyBorder="1" applyAlignment="1">
      <alignment vertical="center"/>
    </xf>
    <xf numFmtId="0" fontId="5" fillId="33" borderId="0" xfId="57" applyFont="1" applyFill="1" applyBorder="1" applyAlignment="1">
      <alignment/>
      <protection/>
    </xf>
    <xf numFmtId="9" fontId="67" fillId="33" borderId="0" xfId="60" applyFont="1" applyFill="1" applyBorder="1" applyAlignment="1">
      <alignment vertical="center"/>
    </xf>
    <xf numFmtId="0" fontId="66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6" fillId="0" borderId="23" xfId="0" applyFont="1" applyBorder="1" applyAlignment="1">
      <alignment vertical="center"/>
    </xf>
    <xf numFmtId="0" fontId="67" fillId="33" borderId="25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wrapText="1"/>
    </xf>
    <xf numFmtId="0" fontId="66" fillId="0" borderId="20" xfId="0" applyFont="1" applyBorder="1" applyAlignment="1">
      <alignment wrapText="1"/>
    </xf>
    <xf numFmtId="0" fontId="66" fillId="0" borderId="20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9" fontId="66" fillId="2" borderId="0" xfId="60" applyFont="1" applyFill="1" applyBorder="1" applyAlignment="1">
      <alignment horizontal="right" vertical="center"/>
    </xf>
    <xf numFmtId="3" fontId="66" fillId="2" borderId="12" xfId="60" applyNumberFormat="1" applyFont="1" applyFill="1" applyBorder="1" applyAlignment="1">
      <alignment horizontal="right" vertical="center"/>
    </xf>
    <xf numFmtId="3" fontId="66" fillId="2" borderId="0" xfId="0" applyNumberFormat="1" applyFont="1" applyFill="1" applyBorder="1" applyAlignment="1">
      <alignment horizontal="right" vertical="center"/>
    </xf>
    <xf numFmtId="3" fontId="66" fillId="2" borderId="0" xfId="60" applyNumberFormat="1" applyFont="1" applyFill="1" applyBorder="1" applyAlignment="1">
      <alignment horizontal="right" vertical="center"/>
    </xf>
    <xf numFmtId="9" fontId="63" fillId="0" borderId="0" xfId="60" applyFont="1" applyAlignment="1">
      <alignment horizontal="left"/>
    </xf>
    <xf numFmtId="9" fontId="66" fillId="0" borderId="0" xfId="60" applyFont="1" applyAlignment="1">
      <alignment/>
    </xf>
    <xf numFmtId="49" fontId="66" fillId="33" borderId="13" xfId="0" applyNumberFormat="1" applyFont="1" applyFill="1" applyBorder="1" applyAlignment="1">
      <alignment horizontal="left" vertical="center"/>
    </xf>
    <xf numFmtId="9" fontId="66" fillId="33" borderId="0" xfId="60" applyFont="1" applyFill="1" applyBorder="1" applyAlignment="1">
      <alignment horizontal="right" vertical="center"/>
    </xf>
    <xf numFmtId="3" fontId="66" fillId="33" borderId="12" xfId="60" applyNumberFormat="1" applyFont="1" applyFill="1" applyBorder="1" applyAlignment="1">
      <alignment horizontal="right" vertical="center"/>
    </xf>
    <xf numFmtId="3" fontId="66" fillId="33" borderId="0" xfId="0" applyNumberFormat="1" applyFont="1" applyFill="1" applyBorder="1" applyAlignment="1">
      <alignment horizontal="right" vertical="center"/>
    </xf>
    <xf numFmtId="3" fontId="66" fillId="33" borderId="0" xfId="60" applyNumberFormat="1" applyFont="1" applyFill="1" applyBorder="1" applyAlignment="1">
      <alignment horizontal="right" vertical="center"/>
    </xf>
    <xf numFmtId="49" fontId="66" fillId="2" borderId="13" xfId="0" applyNumberFormat="1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 wrapText="1"/>
    </xf>
    <xf numFmtId="49" fontId="66" fillId="2" borderId="15" xfId="0" applyNumberFormat="1" applyFont="1" applyFill="1" applyBorder="1" applyAlignment="1">
      <alignment horizontal="left" vertical="center"/>
    </xf>
    <xf numFmtId="0" fontId="5" fillId="2" borderId="15" xfId="57" applyFont="1" applyFill="1" applyBorder="1" applyAlignment="1">
      <alignment/>
      <protection/>
    </xf>
    <xf numFmtId="9" fontId="67" fillId="2" borderId="16" xfId="60" applyFont="1" applyFill="1" applyBorder="1" applyAlignment="1">
      <alignment horizontal="right" vertical="center"/>
    </xf>
    <xf numFmtId="9" fontId="67" fillId="2" borderId="24" xfId="60" applyFont="1" applyFill="1" applyBorder="1" applyAlignment="1">
      <alignment horizontal="right" vertical="center"/>
    </xf>
    <xf numFmtId="9" fontId="67" fillId="2" borderId="17" xfId="60" applyFont="1" applyFill="1" applyBorder="1" applyAlignment="1">
      <alignment horizontal="right" vertical="center"/>
    </xf>
    <xf numFmtId="49" fontId="66" fillId="33" borderId="0" xfId="0" applyNumberFormat="1" applyFont="1" applyFill="1" applyBorder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right"/>
    </xf>
    <xf numFmtId="0" fontId="64" fillId="33" borderId="21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23" xfId="0" applyFont="1" applyFill="1" applyBorder="1" applyAlignment="1">
      <alignment vertical="center"/>
    </xf>
    <xf numFmtId="0" fontId="66" fillId="33" borderId="19" xfId="0" applyFont="1" applyFill="1" applyBorder="1" applyAlignment="1">
      <alignment horizontal="left" vertical="center"/>
    </xf>
    <xf numFmtId="0" fontId="66" fillId="33" borderId="20" xfId="0" applyFont="1" applyFill="1" applyBorder="1" applyAlignment="1">
      <alignment wrapText="1"/>
    </xf>
    <xf numFmtId="0" fontId="66" fillId="33" borderId="20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7" fillId="2" borderId="26" xfId="0" applyFont="1" applyFill="1" applyBorder="1" applyAlignment="1">
      <alignment horizontal="left" vertical="center" wrapText="1"/>
    </xf>
    <xf numFmtId="9" fontId="66" fillId="2" borderId="12" xfId="60" applyNumberFormat="1" applyFont="1" applyFill="1" applyBorder="1" applyAlignment="1">
      <alignment horizontal="right" vertical="center"/>
    </xf>
    <xf numFmtId="9" fontId="66" fillId="2" borderId="0" xfId="60" applyNumberFormat="1" applyFont="1" applyFill="1" applyBorder="1" applyAlignment="1">
      <alignment horizontal="right" vertical="center"/>
    </xf>
    <xf numFmtId="9" fontId="66" fillId="2" borderId="14" xfId="60" applyNumberFormat="1" applyFont="1" applyFill="1" applyBorder="1" applyAlignment="1">
      <alignment horizontal="right" vertical="center"/>
    </xf>
    <xf numFmtId="3" fontId="66" fillId="2" borderId="25" xfId="60" applyNumberFormat="1" applyFont="1" applyFill="1" applyBorder="1" applyAlignment="1">
      <alignment horizontal="right" vertical="center"/>
    </xf>
    <xf numFmtId="3" fontId="66" fillId="2" borderId="25" xfId="0" applyNumberFormat="1" applyFont="1" applyFill="1" applyBorder="1" applyAlignment="1">
      <alignment horizontal="right" vertical="center"/>
    </xf>
    <xf numFmtId="3" fontId="66" fillId="2" borderId="27" xfId="0" applyNumberFormat="1" applyFont="1" applyFill="1" applyBorder="1" applyAlignment="1">
      <alignment horizontal="right" vertical="center"/>
    </xf>
    <xf numFmtId="9" fontId="66" fillId="33" borderId="12" xfId="60" applyNumberFormat="1" applyFont="1" applyFill="1" applyBorder="1" applyAlignment="1">
      <alignment horizontal="right" vertical="center"/>
    </xf>
    <xf numFmtId="9" fontId="66" fillId="33" borderId="0" xfId="60" applyNumberFormat="1" applyFont="1" applyFill="1" applyBorder="1" applyAlignment="1">
      <alignment horizontal="right" vertical="center"/>
    </xf>
    <xf numFmtId="9" fontId="66" fillId="33" borderId="14" xfId="60" applyNumberFormat="1" applyFont="1" applyFill="1" applyBorder="1" applyAlignment="1">
      <alignment horizontal="right" vertical="center"/>
    </xf>
    <xf numFmtId="49" fontId="66" fillId="33" borderId="12" xfId="0" applyNumberFormat="1" applyFont="1" applyFill="1" applyBorder="1" applyAlignment="1">
      <alignment horizontal="left" vertical="center"/>
    </xf>
    <xf numFmtId="49" fontId="66" fillId="2" borderId="12" xfId="0" applyNumberFormat="1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/>
    </xf>
    <xf numFmtId="0" fontId="66" fillId="2" borderId="15" xfId="0" applyFont="1" applyFill="1" applyBorder="1" applyAlignment="1">
      <alignment/>
    </xf>
    <xf numFmtId="0" fontId="67" fillId="2" borderId="15" xfId="0" applyFont="1" applyFill="1" applyBorder="1" applyAlignment="1">
      <alignment vertical="center"/>
    </xf>
    <xf numFmtId="9" fontId="67" fillId="2" borderId="16" xfId="60" applyNumberFormat="1" applyFont="1" applyFill="1" applyBorder="1" applyAlignment="1">
      <alignment horizontal="right" vertical="center"/>
    </xf>
    <xf numFmtId="9" fontId="67" fillId="2" borderId="24" xfId="60" applyNumberFormat="1" applyFont="1" applyFill="1" applyBorder="1" applyAlignment="1">
      <alignment horizontal="right" vertical="center"/>
    </xf>
    <xf numFmtId="9" fontId="67" fillId="2" borderId="17" xfId="60" applyNumberFormat="1" applyFont="1" applyFill="1" applyBorder="1" applyAlignment="1">
      <alignment horizontal="right" vertical="center"/>
    </xf>
    <xf numFmtId="1" fontId="67" fillId="2" borderId="24" xfId="0" applyNumberFormat="1" applyFont="1" applyFill="1" applyBorder="1" applyAlignment="1">
      <alignment vertical="center"/>
    </xf>
    <xf numFmtId="1" fontId="67" fillId="2" borderId="24" xfId="0" applyNumberFormat="1" applyFont="1" applyFill="1" applyBorder="1" applyAlignment="1">
      <alignment horizontal="right" vertical="center"/>
    </xf>
    <xf numFmtId="1" fontId="67" fillId="2" borderId="17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 horizontal="right"/>
    </xf>
    <xf numFmtId="9" fontId="66" fillId="33" borderId="0" xfId="0" applyNumberFormat="1" applyFont="1" applyFill="1" applyAlignment="1">
      <alignment horizontal="right"/>
    </xf>
    <xf numFmtId="0" fontId="68" fillId="0" borderId="0" xfId="0" applyFont="1" applyAlignment="1">
      <alignment/>
    </xf>
    <xf numFmtId="0" fontId="68" fillId="33" borderId="0" xfId="0" applyFont="1" applyFill="1" applyAlignment="1">
      <alignment/>
    </xf>
    <xf numFmtId="3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33" borderId="19" xfId="0" applyFont="1" applyFill="1" applyBorder="1" applyAlignment="1">
      <alignment vertical="center"/>
    </xf>
    <xf numFmtId="0" fontId="68" fillId="33" borderId="28" xfId="0" applyFont="1" applyFill="1" applyBorder="1" applyAlignment="1">
      <alignment horizontal="center" vertical="center"/>
    </xf>
    <xf numFmtId="3" fontId="68" fillId="33" borderId="21" xfId="0" applyNumberFormat="1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wrapText="1"/>
    </xf>
    <xf numFmtId="0" fontId="68" fillId="35" borderId="22" xfId="0" applyFont="1" applyFill="1" applyBorder="1" applyAlignment="1">
      <alignment horizontal="center" wrapText="1"/>
    </xf>
    <xf numFmtId="0" fontId="68" fillId="35" borderId="12" xfId="0" applyFont="1" applyFill="1" applyBorder="1" applyAlignment="1">
      <alignment/>
    </xf>
    <xf numFmtId="49" fontId="69" fillId="2" borderId="26" xfId="0" applyNumberFormat="1" applyFont="1" applyFill="1" applyBorder="1" applyAlignment="1">
      <alignment horizontal="left" vertical="center"/>
    </xf>
    <xf numFmtId="0" fontId="68" fillId="2" borderId="13" xfId="0" applyFont="1" applyFill="1" applyBorder="1" applyAlignment="1">
      <alignment vertical="center" wrapText="1"/>
    </xf>
    <xf numFmtId="3" fontId="69" fillId="2" borderId="0" xfId="0" applyNumberFormat="1" applyFont="1" applyFill="1" applyBorder="1" applyAlignment="1">
      <alignment vertical="center"/>
    </xf>
    <xf numFmtId="2" fontId="69" fillId="2" borderId="14" xfId="0" applyNumberFormat="1" applyFont="1" applyFill="1" applyBorder="1" applyAlignment="1">
      <alignment vertical="center"/>
    </xf>
    <xf numFmtId="0" fontId="69" fillId="33" borderId="0" xfId="0" applyFont="1" applyFill="1" applyAlignment="1">
      <alignment/>
    </xf>
    <xf numFmtId="3" fontId="69" fillId="0" borderId="0" xfId="0" applyNumberFormat="1" applyFont="1" applyAlignment="1">
      <alignment/>
    </xf>
    <xf numFmtId="49" fontId="69" fillId="33" borderId="13" xfId="0" applyNumberFormat="1" applyFont="1" applyFill="1" applyBorder="1" applyAlignment="1">
      <alignment horizontal="left" vertical="center"/>
    </xf>
    <xf numFmtId="0" fontId="68" fillId="33" borderId="13" xfId="0" applyFont="1" applyFill="1" applyBorder="1" applyAlignment="1">
      <alignment horizontal="left" vertical="center" wrapText="1"/>
    </xf>
    <xf numFmtId="3" fontId="69" fillId="33" borderId="0" xfId="0" applyNumberFormat="1" applyFont="1" applyFill="1" applyBorder="1" applyAlignment="1">
      <alignment vertical="center"/>
    </xf>
    <xf numFmtId="2" fontId="69" fillId="33" borderId="14" xfId="0" applyNumberFormat="1" applyFont="1" applyFill="1" applyBorder="1" applyAlignment="1">
      <alignment vertical="center"/>
    </xf>
    <xf numFmtId="49" fontId="69" fillId="2" borderId="13" xfId="0" applyNumberFormat="1" applyFont="1" applyFill="1" applyBorder="1" applyAlignment="1">
      <alignment horizontal="left" vertical="center"/>
    </xf>
    <xf numFmtId="0" fontId="68" fillId="33" borderId="13" xfId="0" applyFont="1" applyFill="1" applyBorder="1" applyAlignment="1">
      <alignment vertical="center" wrapText="1"/>
    </xf>
    <xf numFmtId="3" fontId="69" fillId="33" borderId="12" xfId="0" applyNumberFormat="1" applyFont="1" applyFill="1" applyBorder="1" applyAlignment="1">
      <alignment vertical="center"/>
    </xf>
    <xf numFmtId="49" fontId="69" fillId="2" borderId="15" xfId="0" applyNumberFormat="1" applyFont="1" applyFill="1" applyBorder="1" applyAlignment="1">
      <alignment horizontal="left" vertical="center"/>
    </xf>
    <xf numFmtId="0" fontId="7" fillId="2" borderId="15" xfId="57" applyFont="1" applyFill="1" applyBorder="1" applyAlignment="1">
      <alignment vertical="center"/>
      <protection/>
    </xf>
    <xf numFmtId="3" fontId="68" fillId="2" borderId="24" xfId="0" applyNumberFormat="1" applyFont="1" applyFill="1" applyBorder="1" applyAlignment="1">
      <alignment vertical="center"/>
    </xf>
    <xf numFmtId="2" fontId="68" fillId="2" borderId="17" xfId="0" applyNumberFormat="1" applyFont="1" applyFill="1" applyBorder="1" applyAlignment="1">
      <alignment vertical="center"/>
    </xf>
    <xf numFmtId="3" fontId="69" fillId="33" borderId="0" xfId="0" applyNumberFormat="1" applyFont="1" applyFill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0" fontId="69" fillId="2" borderId="26" xfId="0" applyFont="1" applyFill="1" applyBorder="1" applyAlignment="1">
      <alignment horizontal="left" vertical="center"/>
    </xf>
    <xf numFmtId="3" fontId="69" fillId="2" borderId="23" xfId="0" applyNumberFormat="1" applyFont="1" applyFill="1" applyBorder="1" applyAlignment="1">
      <alignment vertical="center"/>
    </xf>
    <xf numFmtId="1" fontId="69" fillId="2" borderId="25" xfId="0" applyNumberFormat="1" applyFont="1" applyFill="1" applyBorder="1" applyAlignment="1">
      <alignment vertical="center"/>
    </xf>
    <xf numFmtId="2" fontId="69" fillId="2" borderId="27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13" xfId="0" applyFont="1" applyFill="1" applyBorder="1" applyAlignment="1">
      <alignment horizontal="left" vertical="center"/>
    </xf>
    <xf numFmtId="1" fontId="69" fillId="33" borderId="0" xfId="0" applyNumberFormat="1" applyFont="1" applyFill="1" applyBorder="1" applyAlignment="1">
      <alignment vertical="center"/>
    </xf>
    <xf numFmtId="0" fontId="69" fillId="2" borderId="13" xfId="0" applyFont="1" applyFill="1" applyBorder="1" applyAlignment="1">
      <alignment horizontal="left" vertical="center"/>
    </xf>
    <xf numFmtId="0" fontId="68" fillId="2" borderId="13" xfId="0" applyFont="1" applyFill="1" applyBorder="1" applyAlignment="1">
      <alignment horizontal="left" vertical="center" wrapText="1"/>
    </xf>
    <xf numFmtId="3" fontId="69" fillId="2" borderId="12" xfId="0" applyNumberFormat="1" applyFont="1" applyFill="1" applyBorder="1" applyAlignment="1">
      <alignment vertical="center"/>
    </xf>
    <xf numFmtId="1" fontId="69" fillId="2" borderId="0" xfId="0" applyNumberFormat="1" applyFont="1" applyFill="1" applyBorder="1" applyAlignment="1">
      <alignment vertical="center"/>
    </xf>
    <xf numFmtId="0" fontId="69" fillId="33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2" borderId="15" xfId="0" applyFont="1" applyFill="1" applyBorder="1" applyAlignment="1">
      <alignment vertical="center"/>
    </xf>
    <xf numFmtId="0" fontId="68" fillId="2" borderId="15" xfId="0" applyFont="1" applyFill="1" applyBorder="1" applyAlignment="1">
      <alignment vertical="center"/>
    </xf>
    <xf numFmtId="3" fontId="68" fillId="2" borderId="16" xfId="0" applyNumberFormat="1" applyFont="1" applyFill="1" applyBorder="1" applyAlignment="1">
      <alignment vertical="center"/>
    </xf>
    <xf numFmtId="1" fontId="68" fillId="2" borderId="24" xfId="0" applyNumberFormat="1" applyFont="1" applyFill="1" applyBorder="1" applyAlignment="1">
      <alignment vertical="center"/>
    </xf>
    <xf numFmtId="0" fontId="69" fillId="0" borderId="23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27" xfId="0" applyFont="1" applyBorder="1" applyAlignment="1">
      <alignment/>
    </xf>
    <xf numFmtId="0" fontId="68" fillId="33" borderId="19" xfId="0" applyFont="1" applyFill="1" applyBorder="1" applyAlignment="1">
      <alignment/>
    </xf>
    <xf numFmtId="0" fontId="68" fillId="0" borderId="19" xfId="0" applyFont="1" applyBorder="1" applyAlignment="1">
      <alignment horizontal="right" vertical="center"/>
    </xf>
    <xf numFmtId="0" fontId="68" fillId="33" borderId="20" xfId="0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right" vertical="center" wrapText="1"/>
    </xf>
    <xf numFmtId="0" fontId="68" fillId="33" borderId="21" xfId="0" applyFont="1" applyFill="1" applyBorder="1" applyAlignment="1">
      <alignment horizontal="right" vertical="center" wrapText="1"/>
    </xf>
    <xf numFmtId="3" fontId="69" fillId="2" borderId="14" xfId="0" applyNumberFormat="1" applyFont="1" applyFill="1" applyBorder="1" applyAlignment="1" applyProtection="1">
      <alignment horizontal="right" vertical="center"/>
      <protection locked="0"/>
    </xf>
    <xf numFmtId="192" fontId="69" fillId="2" borderId="14" xfId="0" applyNumberFormat="1" applyFont="1" applyFill="1" applyBorder="1" applyAlignment="1">
      <alignment/>
    </xf>
    <xf numFmtId="0" fontId="69" fillId="0" borderId="0" xfId="0" applyNumberFormat="1" applyFont="1" applyAlignment="1">
      <alignment/>
    </xf>
    <xf numFmtId="0" fontId="70" fillId="0" borderId="0" xfId="0" applyFont="1" applyAlignment="1">
      <alignment horizontal="center" vertical="center" wrapText="1"/>
    </xf>
    <xf numFmtId="3" fontId="63" fillId="0" borderId="0" xfId="0" applyNumberFormat="1" applyFont="1" applyAlignment="1">
      <alignment vertical="center" wrapText="1"/>
    </xf>
    <xf numFmtId="3" fontId="69" fillId="33" borderId="14" xfId="0" applyNumberFormat="1" applyFont="1" applyFill="1" applyBorder="1" applyAlignment="1" applyProtection="1">
      <alignment horizontal="right" vertical="center"/>
      <protection locked="0"/>
    </xf>
    <xf numFmtId="192" fontId="69" fillId="33" borderId="14" xfId="0" applyNumberFormat="1" applyFont="1" applyFill="1" applyBorder="1" applyAlignment="1">
      <alignment/>
    </xf>
    <xf numFmtId="0" fontId="63" fillId="0" borderId="0" xfId="0" applyFont="1" applyAlignment="1">
      <alignment vertical="center" wrapText="1"/>
    </xf>
    <xf numFmtId="49" fontId="69" fillId="33" borderId="15" xfId="0" applyNumberFormat="1" applyFont="1" applyFill="1" applyBorder="1" applyAlignment="1">
      <alignment horizontal="left"/>
    </xf>
    <xf numFmtId="0" fontId="68" fillId="33" borderId="17" xfId="0" applyFont="1" applyFill="1" applyBorder="1" applyAlignment="1">
      <alignment vertical="center"/>
    </xf>
    <xf numFmtId="3" fontId="68" fillId="33" borderId="17" xfId="0" applyNumberFormat="1" applyFont="1" applyFill="1" applyBorder="1" applyAlignment="1" applyProtection="1">
      <alignment horizontal="right" vertical="center"/>
      <protection locked="0"/>
    </xf>
    <xf numFmtId="192" fontId="68" fillId="33" borderId="17" xfId="0" applyNumberFormat="1" applyFont="1" applyFill="1" applyBorder="1" applyAlignment="1">
      <alignment/>
    </xf>
    <xf numFmtId="192" fontId="69" fillId="33" borderId="0" xfId="0" applyNumberFormat="1" applyFont="1" applyFill="1" applyBorder="1" applyAlignment="1">
      <alignment vertical="center"/>
    </xf>
    <xf numFmtId="0" fontId="69" fillId="0" borderId="29" xfId="0" applyFont="1" applyBorder="1" applyAlignment="1">
      <alignment/>
    </xf>
    <xf numFmtId="192" fontId="69" fillId="33" borderId="29" xfId="0" applyNumberFormat="1" applyFont="1" applyFill="1" applyBorder="1" applyAlignment="1">
      <alignment vertical="center"/>
    </xf>
    <xf numFmtId="9" fontId="65" fillId="33" borderId="12" xfId="60" applyFont="1" applyFill="1" applyBorder="1" applyAlignment="1">
      <alignment/>
    </xf>
    <xf numFmtId="9" fontId="65" fillId="33" borderId="14" xfId="60" applyFont="1" applyFill="1" applyBorder="1" applyAlignment="1">
      <alignment/>
    </xf>
    <xf numFmtId="9" fontId="65" fillId="2" borderId="12" xfId="60" applyFont="1" applyFill="1" applyBorder="1" applyAlignment="1">
      <alignment/>
    </xf>
    <xf numFmtId="9" fontId="65" fillId="2" borderId="14" xfId="60" applyFont="1" applyFill="1" applyBorder="1" applyAlignment="1">
      <alignment/>
    </xf>
    <xf numFmtId="9" fontId="64" fillId="2" borderId="16" xfId="60" applyFont="1" applyFill="1" applyBorder="1" applyAlignment="1">
      <alignment/>
    </xf>
    <xf numFmtId="9" fontId="64" fillId="2" borderId="17" xfId="60" applyFont="1" applyFill="1" applyBorder="1" applyAlignment="1">
      <alignment/>
    </xf>
    <xf numFmtId="49" fontId="69" fillId="2" borderId="12" xfId="0" applyNumberFormat="1" applyFont="1" applyFill="1" applyBorder="1" applyAlignment="1">
      <alignment/>
    </xf>
    <xf numFmtId="49" fontId="69" fillId="33" borderId="12" xfId="0" applyNumberFormat="1" applyFont="1" applyFill="1" applyBorder="1" applyAlignment="1">
      <alignment/>
    </xf>
    <xf numFmtId="0" fontId="63" fillId="0" borderId="18" xfId="0" applyFont="1" applyBorder="1" applyAlignment="1">
      <alignment/>
    </xf>
    <xf numFmtId="0" fontId="65" fillId="33" borderId="26" xfId="0" applyFont="1" applyFill="1" applyBorder="1" applyAlignment="1">
      <alignment/>
    </xf>
    <xf numFmtId="0" fontId="65" fillId="33" borderId="23" xfId="0" applyFont="1" applyFill="1" applyBorder="1" applyAlignment="1">
      <alignment/>
    </xf>
    <xf numFmtId="0" fontId="64" fillId="33" borderId="28" xfId="0" applyFont="1" applyFill="1" applyBorder="1" applyAlignment="1">
      <alignment vertical="center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right"/>
    </xf>
    <xf numFmtId="0" fontId="64" fillId="33" borderId="11" xfId="0" applyFont="1" applyFill="1" applyBorder="1" applyAlignment="1">
      <alignment horizontal="right" vertical="center" wrapText="1"/>
    </xf>
    <xf numFmtId="0" fontId="64" fillId="33" borderId="18" xfId="0" applyFont="1" applyFill="1" applyBorder="1" applyAlignment="1">
      <alignment horizontal="right"/>
    </xf>
    <xf numFmtId="0" fontId="65" fillId="2" borderId="13" xfId="0" applyFont="1" applyFill="1" applyBorder="1" applyAlignment="1">
      <alignment horizontal="left" vertical="center"/>
    </xf>
    <xf numFmtId="0" fontId="64" fillId="2" borderId="13" xfId="0" applyFont="1" applyFill="1" applyBorder="1" applyAlignment="1">
      <alignment vertical="center" wrapText="1"/>
    </xf>
    <xf numFmtId="3" fontId="65" fillId="2" borderId="13" xfId="0" applyNumberFormat="1" applyFont="1" applyFill="1" applyBorder="1" applyAlignment="1">
      <alignment horizontal="right" vertical="center"/>
    </xf>
    <xf numFmtId="3" fontId="65" fillId="2" borderId="12" xfId="0" applyNumberFormat="1" applyFont="1" applyFill="1" applyBorder="1" applyAlignment="1">
      <alignment horizontal="right" vertical="center"/>
    </xf>
    <xf numFmtId="3" fontId="65" fillId="2" borderId="14" xfId="0" applyNumberFormat="1" applyFont="1" applyFill="1" applyBorder="1" applyAlignment="1">
      <alignment horizontal="right" vertical="center"/>
    </xf>
    <xf numFmtId="3" fontId="65" fillId="2" borderId="0" xfId="0" applyNumberFormat="1" applyFont="1" applyFill="1" applyBorder="1" applyAlignment="1">
      <alignment horizontal="right" vertical="center"/>
    </xf>
    <xf numFmtId="0" fontId="65" fillId="33" borderId="13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vertical="center" wrapText="1"/>
    </xf>
    <xf numFmtId="3" fontId="65" fillId="33" borderId="13" xfId="0" applyNumberFormat="1" applyFont="1" applyFill="1" applyBorder="1" applyAlignment="1">
      <alignment horizontal="right" vertical="center"/>
    </xf>
    <xf numFmtId="3" fontId="65" fillId="33" borderId="12" xfId="0" applyNumberFormat="1" applyFont="1" applyFill="1" applyBorder="1" applyAlignment="1">
      <alignment horizontal="right" vertical="center"/>
    </xf>
    <xf numFmtId="3" fontId="65" fillId="33" borderId="14" xfId="0" applyNumberFormat="1" applyFont="1" applyFill="1" applyBorder="1" applyAlignment="1">
      <alignment horizontal="right" vertical="center"/>
    </xf>
    <xf numFmtId="3" fontId="65" fillId="33" borderId="0" xfId="0" applyNumberFormat="1" applyFont="1" applyFill="1" applyBorder="1" applyAlignment="1">
      <alignment horizontal="right" vertical="center"/>
    </xf>
    <xf numFmtId="0" fontId="64" fillId="33" borderId="28" xfId="0" applyFont="1" applyFill="1" applyBorder="1" applyAlignment="1">
      <alignment vertical="center" wrapText="1"/>
    </xf>
    <xf numFmtId="3" fontId="64" fillId="2" borderId="16" xfId="0" applyNumberFormat="1" applyFont="1" applyFill="1" applyBorder="1" applyAlignment="1">
      <alignment horizontal="right" vertical="center"/>
    </xf>
    <xf numFmtId="3" fontId="64" fillId="2" borderId="17" xfId="0" applyNumberFormat="1" applyFont="1" applyFill="1" applyBorder="1" applyAlignment="1">
      <alignment horizontal="right" vertical="center"/>
    </xf>
    <xf numFmtId="3" fontId="64" fillId="2" borderId="24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/>
    </xf>
    <xf numFmtId="3" fontId="65" fillId="33" borderId="0" xfId="0" applyNumberFormat="1" applyFont="1" applyFill="1" applyBorder="1" applyAlignment="1">
      <alignment horizontal="right" vertical="center" wrapText="1"/>
    </xf>
    <xf numFmtId="3" fontId="65" fillId="33" borderId="0" xfId="0" applyNumberFormat="1" applyFont="1" applyFill="1" applyAlignment="1">
      <alignment horizontal="right" vertical="center"/>
    </xf>
    <xf numFmtId="3" fontId="4" fillId="2" borderId="12" xfId="57" applyNumberFormat="1" applyFont="1" applyFill="1" applyBorder="1" applyAlignment="1">
      <alignment horizontal="right"/>
      <protection/>
    </xf>
    <xf numFmtId="0" fontId="64" fillId="33" borderId="19" xfId="0" applyFont="1" applyFill="1" applyBorder="1" applyAlignment="1">
      <alignment vertical="center"/>
    </xf>
    <xf numFmtId="0" fontId="64" fillId="33" borderId="19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20" xfId="0" applyFont="1" applyBorder="1" applyAlignment="1">
      <alignment vertical="center"/>
    </xf>
    <xf numFmtId="0" fontId="64" fillId="0" borderId="22" xfId="0" applyFont="1" applyBorder="1" applyAlignment="1">
      <alignment vertical="center" wrapText="1"/>
    </xf>
    <xf numFmtId="49" fontId="65" fillId="2" borderId="12" xfId="0" applyNumberFormat="1" applyFont="1" applyFill="1" applyBorder="1" applyAlignment="1">
      <alignment horizontal="left"/>
    </xf>
    <xf numFmtId="0" fontId="64" fillId="2" borderId="13" xfId="0" applyFont="1" applyFill="1" applyBorder="1" applyAlignment="1">
      <alignment horizontal="left" vertical="center" wrapText="1"/>
    </xf>
    <xf numFmtId="49" fontId="65" fillId="33" borderId="12" xfId="0" applyNumberFormat="1" applyFont="1" applyFill="1" applyBorder="1" applyAlignment="1">
      <alignment horizontal="left"/>
    </xf>
    <xf numFmtId="0" fontId="64" fillId="33" borderId="13" xfId="0" applyFont="1" applyFill="1" applyBorder="1" applyAlignment="1">
      <alignment horizontal="left" vertical="center" wrapText="1"/>
    </xf>
    <xf numFmtId="9" fontId="65" fillId="33" borderId="14" xfId="60" applyFont="1" applyFill="1" applyBorder="1" applyAlignment="1">
      <alignment horizontal="right" vertical="center"/>
    </xf>
    <xf numFmtId="3" fontId="65" fillId="0" borderId="0" xfId="0" applyNumberFormat="1" applyFont="1" applyAlignment="1">
      <alignment/>
    </xf>
    <xf numFmtId="9" fontId="65" fillId="2" borderId="14" xfId="60" applyFont="1" applyFill="1" applyBorder="1" applyAlignment="1">
      <alignment horizontal="right" vertical="center"/>
    </xf>
    <xf numFmtId="0" fontId="65" fillId="0" borderId="0" xfId="0" applyFont="1" applyBorder="1" applyAlignment="1">
      <alignment/>
    </xf>
    <xf numFmtId="0" fontId="64" fillId="2" borderId="28" xfId="0" applyFont="1" applyFill="1" applyBorder="1" applyAlignment="1">
      <alignment horizontal="left" vertical="center" wrapText="1"/>
    </xf>
    <xf numFmtId="49" fontId="65" fillId="2" borderId="16" xfId="0" applyNumberFormat="1" applyFont="1" applyFill="1" applyBorder="1" applyAlignment="1">
      <alignment/>
    </xf>
    <xf numFmtId="0" fontId="64" fillId="2" borderId="15" xfId="0" applyFont="1" applyFill="1" applyBorder="1" applyAlignment="1">
      <alignment horizontal="left" vertical="center" wrapText="1"/>
    </xf>
    <xf numFmtId="9" fontId="64" fillId="2" borderId="17" xfId="60" applyFont="1" applyFill="1" applyBorder="1" applyAlignment="1">
      <alignment horizontal="right" vertical="center"/>
    </xf>
    <xf numFmtId="0" fontId="65" fillId="0" borderId="0" xfId="0" applyFont="1" applyAlignment="1">
      <alignment horizontal="left"/>
    </xf>
    <xf numFmtId="0" fontId="64" fillId="0" borderId="19" xfId="0" applyFont="1" applyBorder="1" applyAlignment="1">
      <alignment horizontal="left" vertical="center"/>
    </xf>
    <xf numFmtId="0" fontId="64" fillId="33" borderId="22" xfId="0" applyFont="1" applyFill="1" applyBorder="1" applyAlignment="1">
      <alignment horizontal="left" vertical="center" wrapText="1"/>
    </xf>
    <xf numFmtId="3" fontId="64" fillId="0" borderId="21" xfId="0" applyNumberFormat="1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justify"/>
    </xf>
    <xf numFmtId="3" fontId="64" fillId="0" borderId="11" xfId="0" applyNumberFormat="1" applyFont="1" applyBorder="1" applyAlignment="1">
      <alignment horizontal="right" vertical="center" wrapText="1"/>
    </xf>
    <xf numFmtId="0" fontId="64" fillId="0" borderId="18" xfId="0" applyFont="1" applyBorder="1" applyAlignment="1">
      <alignment horizontal="right" vertical="justify"/>
    </xf>
    <xf numFmtId="49" fontId="65" fillId="2" borderId="13" xfId="0" applyNumberFormat="1" applyFont="1" applyFill="1" applyBorder="1" applyAlignment="1">
      <alignment horizontal="left" vertical="center"/>
    </xf>
    <xf numFmtId="0" fontId="64" fillId="2" borderId="30" xfId="0" applyFont="1" applyFill="1" applyBorder="1" applyAlignment="1">
      <alignment horizontal="left" vertical="center" wrapText="1" indent="1"/>
    </xf>
    <xf numFmtId="3" fontId="65" fillId="2" borderId="12" xfId="0" applyNumberFormat="1" applyFont="1" applyFill="1" applyBorder="1" applyAlignment="1">
      <alignment horizontal="right" vertical="center" wrapText="1"/>
    </xf>
    <xf numFmtId="3" fontId="65" fillId="2" borderId="12" xfId="0" applyNumberFormat="1" applyFont="1" applyFill="1" applyBorder="1" applyAlignment="1">
      <alignment horizontal="right"/>
    </xf>
    <xf numFmtId="3" fontId="65" fillId="2" borderId="14" xfId="0" applyNumberFormat="1" applyFont="1" applyFill="1" applyBorder="1" applyAlignment="1">
      <alignment horizontal="right"/>
    </xf>
    <xf numFmtId="9" fontId="65" fillId="2" borderId="0" xfId="60" applyFont="1" applyFill="1" applyBorder="1" applyAlignment="1">
      <alignment horizontal="right"/>
    </xf>
    <xf numFmtId="9" fontId="65" fillId="2" borderId="14" xfId="60" applyFont="1" applyFill="1" applyBorder="1" applyAlignment="1">
      <alignment horizontal="right"/>
    </xf>
    <xf numFmtId="49" fontId="65" fillId="33" borderId="13" xfId="0" applyNumberFormat="1" applyFont="1" applyFill="1" applyBorder="1" applyAlignment="1">
      <alignment horizontal="left" vertical="center"/>
    </xf>
    <xf numFmtId="0" fontId="64" fillId="33" borderId="30" xfId="0" applyFont="1" applyFill="1" applyBorder="1" applyAlignment="1">
      <alignment horizontal="left" vertical="center" wrapText="1" indent="1"/>
    </xf>
    <xf numFmtId="3" fontId="65" fillId="33" borderId="12" xfId="0" applyNumberFormat="1" applyFont="1" applyFill="1" applyBorder="1" applyAlignment="1">
      <alignment horizontal="right" vertical="center" wrapText="1"/>
    </xf>
    <xf numFmtId="3" fontId="65" fillId="33" borderId="12" xfId="0" applyNumberFormat="1" applyFont="1" applyFill="1" applyBorder="1" applyAlignment="1">
      <alignment horizontal="right"/>
    </xf>
    <xf numFmtId="3" fontId="65" fillId="33" borderId="14" xfId="0" applyNumberFormat="1" applyFont="1" applyFill="1" applyBorder="1" applyAlignment="1">
      <alignment horizontal="right"/>
    </xf>
    <xf numFmtId="9" fontId="65" fillId="33" borderId="0" xfId="60" applyFont="1" applyFill="1" applyBorder="1" applyAlignment="1">
      <alignment horizontal="right"/>
    </xf>
    <xf numFmtId="9" fontId="65" fillId="33" borderId="14" xfId="60" applyFont="1" applyFill="1" applyBorder="1" applyAlignment="1">
      <alignment horizontal="right"/>
    </xf>
    <xf numFmtId="0" fontId="64" fillId="33" borderId="31" xfId="0" applyFont="1" applyFill="1" applyBorder="1" applyAlignment="1">
      <alignment horizontal="left" vertical="center" wrapText="1" indent="1"/>
    </xf>
    <xf numFmtId="0" fontId="64" fillId="2" borderId="14" xfId="0" applyFont="1" applyFill="1" applyBorder="1" applyAlignment="1">
      <alignment horizontal="left" vertical="center" wrapText="1" indent="1"/>
    </xf>
    <xf numFmtId="0" fontId="64" fillId="2" borderId="32" xfId="0" applyFont="1" applyFill="1" applyBorder="1" applyAlignment="1">
      <alignment horizontal="left" vertical="center" wrapText="1" indent="1"/>
    </xf>
    <xf numFmtId="0" fontId="6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6" fillId="0" borderId="0" xfId="0" applyFont="1" applyAlignment="1">
      <alignment horizontal="left"/>
    </xf>
    <xf numFmtId="3" fontId="64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3" fontId="65" fillId="0" borderId="0" xfId="0" applyNumberFormat="1" applyFont="1" applyAlignment="1">
      <alignment vertical="center"/>
    </xf>
    <xf numFmtId="0" fontId="64" fillId="0" borderId="19" xfId="0" applyFont="1" applyBorder="1" applyAlignment="1">
      <alignment vertical="center"/>
    </xf>
    <xf numFmtId="0" fontId="8" fillId="34" borderId="22" xfId="57" applyFont="1" applyFill="1" applyBorder="1" applyAlignment="1">
      <alignment vertical="center" wrapText="1"/>
      <protection/>
    </xf>
    <xf numFmtId="0" fontId="8" fillId="34" borderId="20" xfId="57" applyFont="1" applyFill="1" applyBorder="1" applyAlignment="1">
      <alignment vertical="center" wrapText="1"/>
      <protection/>
    </xf>
    <xf numFmtId="3" fontId="64" fillId="0" borderId="10" xfId="0" applyNumberFormat="1" applyFont="1" applyBorder="1" applyAlignment="1">
      <alignment horizontal="right" vertical="center" wrapText="1"/>
    </xf>
    <xf numFmtId="0" fontId="64" fillId="2" borderId="30" xfId="0" applyFont="1" applyFill="1" applyBorder="1" applyAlignment="1">
      <alignment horizontal="left" vertical="center" wrapText="1"/>
    </xf>
    <xf numFmtId="0" fontId="64" fillId="33" borderId="30" xfId="0" applyFont="1" applyFill="1" applyBorder="1" applyAlignment="1">
      <alignment horizontal="left" vertical="center" wrapText="1"/>
    </xf>
    <xf numFmtId="0" fontId="64" fillId="2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2" borderId="32" xfId="0" applyFont="1" applyFill="1" applyBorder="1" applyAlignment="1">
      <alignment horizontal="left" vertical="center" wrapText="1"/>
    </xf>
    <xf numFmtId="49" fontId="65" fillId="2" borderId="15" xfId="0" applyNumberFormat="1" applyFont="1" applyFill="1" applyBorder="1" applyAlignment="1">
      <alignment horizontal="left" vertical="center"/>
    </xf>
    <xf numFmtId="0" fontId="8" fillId="2" borderId="17" xfId="57" applyFont="1" applyFill="1" applyBorder="1" applyAlignment="1">
      <alignment horizontal="left" vertical="center"/>
      <protection/>
    </xf>
    <xf numFmtId="3" fontId="65" fillId="33" borderId="0" xfId="0" applyNumberFormat="1" applyFont="1" applyFill="1" applyAlignment="1">
      <alignment vertical="center"/>
    </xf>
    <xf numFmtId="0" fontId="65" fillId="0" borderId="23" xfId="0" applyFont="1" applyBorder="1" applyAlignment="1">
      <alignment/>
    </xf>
    <xf numFmtId="0" fontId="64" fillId="0" borderId="25" xfId="0" applyFont="1" applyBorder="1" applyAlignment="1">
      <alignment/>
    </xf>
    <xf numFmtId="0" fontId="65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33" borderId="20" xfId="0" applyFont="1" applyFill="1" applyBorder="1" applyAlignment="1">
      <alignment vertical="center" wrapText="1"/>
    </xf>
    <xf numFmtId="0" fontId="64" fillId="33" borderId="19" xfId="0" applyFont="1" applyFill="1" applyBorder="1" applyAlignment="1">
      <alignment vertical="center" wrapText="1"/>
    </xf>
    <xf numFmtId="0" fontId="64" fillId="33" borderId="20" xfId="0" applyFont="1" applyFill="1" applyBorder="1" applyAlignment="1">
      <alignment horizontal="right" vertical="center" wrapText="1"/>
    </xf>
    <xf numFmtId="0" fontId="64" fillId="33" borderId="22" xfId="0" applyFont="1" applyFill="1" applyBorder="1" applyAlignment="1">
      <alignment horizontal="right" vertical="center" wrapText="1"/>
    </xf>
    <xf numFmtId="0" fontId="8" fillId="34" borderId="20" xfId="57" applyFont="1" applyFill="1" applyBorder="1" applyAlignment="1">
      <alignment horizontal="right" vertical="center" wrapText="1"/>
      <protection/>
    </xf>
    <xf numFmtId="0" fontId="64" fillId="2" borderId="0" xfId="0" applyFont="1" applyFill="1" applyBorder="1" applyAlignment="1">
      <alignment horizontal="left" vertical="center" wrapText="1"/>
    </xf>
    <xf numFmtId="3" fontId="65" fillId="2" borderId="13" xfId="0" applyNumberFormat="1" applyFont="1" applyFill="1" applyBorder="1" applyAlignment="1">
      <alignment horizontal="right" vertical="center" wrapText="1"/>
    </xf>
    <xf numFmtId="193" fontId="65" fillId="2" borderId="13" xfId="60" applyNumberFormat="1" applyFont="1" applyFill="1" applyBorder="1" applyAlignment="1">
      <alignment horizontal="right" vertical="center" wrapText="1"/>
    </xf>
    <xf numFmtId="9" fontId="65" fillId="2" borderId="0" xfId="60" applyFont="1" applyFill="1" applyBorder="1" applyAlignment="1">
      <alignment vertical="center"/>
    </xf>
    <xf numFmtId="9" fontId="65" fillId="2" borderId="14" xfId="60" applyFont="1" applyFill="1" applyBorder="1" applyAlignment="1">
      <alignment vertical="center"/>
    </xf>
    <xf numFmtId="1" fontId="65" fillId="2" borderId="0" xfId="0" applyNumberFormat="1" applyFont="1" applyFill="1" applyBorder="1" applyAlignment="1">
      <alignment vertical="center"/>
    </xf>
    <xf numFmtId="3" fontId="65" fillId="2" borderId="14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left" vertical="center" wrapText="1"/>
    </xf>
    <xf numFmtId="3" fontId="65" fillId="33" borderId="13" xfId="0" applyNumberFormat="1" applyFont="1" applyFill="1" applyBorder="1" applyAlignment="1">
      <alignment horizontal="right" vertical="center" wrapText="1"/>
    </xf>
    <xf numFmtId="193" fontId="65" fillId="33" borderId="13" xfId="60" applyNumberFormat="1" applyFont="1" applyFill="1" applyBorder="1" applyAlignment="1">
      <alignment horizontal="right" vertical="center" wrapText="1"/>
    </xf>
    <xf numFmtId="9" fontId="65" fillId="33" borderId="0" xfId="60" applyFont="1" applyFill="1" applyBorder="1" applyAlignment="1">
      <alignment vertical="center"/>
    </xf>
    <xf numFmtId="9" fontId="65" fillId="33" borderId="14" xfId="60" applyFont="1" applyFill="1" applyBorder="1" applyAlignment="1">
      <alignment vertical="center"/>
    </xf>
    <xf numFmtId="1" fontId="65" fillId="33" borderId="0" xfId="0" applyNumberFormat="1" applyFont="1" applyFill="1" applyBorder="1" applyAlignment="1">
      <alignment vertical="center"/>
    </xf>
    <xf numFmtId="3" fontId="65" fillId="33" borderId="14" xfId="0" applyNumberFormat="1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3" fontId="65" fillId="2" borderId="0" xfId="0" applyNumberFormat="1" applyFont="1" applyFill="1" applyBorder="1" applyAlignment="1">
      <alignment vertical="center"/>
    </xf>
    <xf numFmtId="0" fontId="64" fillId="33" borderId="18" xfId="0" applyFont="1" applyFill="1" applyBorder="1" applyAlignment="1">
      <alignment vertical="center"/>
    </xf>
    <xf numFmtId="0" fontId="64" fillId="2" borderId="12" xfId="0" applyFont="1" applyFill="1" applyBorder="1" applyAlignment="1">
      <alignment horizontal="left" vertical="center" wrapText="1"/>
    </xf>
    <xf numFmtId="3" fontId="64" fillId="2" borderId="15" xfId="0" applyNumberFormat="1" applyFont="1" applyFill="1" applyBorder="1" applyAlignment="1">
      <alignment horizontal="right" vertical="center" wrapText="1"/>
    </xf>
    <xf numFmtId="3" fontId="64" fillId="2" borderId="24" xfId="0" applyNumberFormat="1" applyFont="1" applyFill="1" applyBorder="1" applyAlignment="1">
      <alignment vertical="center"/>
    </xf>
    <xf numFmtId="49" fontId="65" fillId="33" borderId="0" xfId="0" applyNumberFormat="1" applyFont="1" applyFill="1" applyBorder="1" applyAlignment="1">
      <alignment horizontal="left" vertical="center"/>
    </xf>
    <xf numFmtId="3" fontId="64" fillId="33" borderId="0" xfId="0" applyNumberFormat="1" applyFont="1" applyFill="1" applyBorder="1" applyAlignment="1">
      <alignment horizontal="right" vertical="center" wrapText="1"/>
    </xf>
    <xf numFmtId="9" fontId="64" fillId="33" borderId="0" xfId="0" applyNumberFormat="1" applyFont="1" applyFill="1" applyBorder="1" applyAlignment="1">
      <alignment vertical="center"/>
    </xf>
    <xf numFmtId="9" fontId="64" fillId="33" borderId="0" xfId="60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9" fontId="65" fillId="0" borderId="0" xfId="60" applyFont="1" applyBorder="1" applyAlignment="1">
      <alignment vertical="center"/>
    </xf>
    <xf numFmtId="192" fontId="65" fillId="33" borderId="0" xfId="0" applyNumberFormat="1" applyFont="1" applyFill="1" applyBorder="1" applyAlignment="1">
      <alignment vertical="center"/>
    </xf>
    <xf numFmtId="0" fontId="64" fillId="33" borderId="25" xfId="0" applyFont="1" applyFill="1" applyBorder="1" applyAlignment="1">
      <alignment vertical="center"/>
    </xf>
    <xf numFmtId="0" fontId="65" fillId="0" borderId="10" xfId="0" applyFont="1" applyBorder="1" applyAlignment="1">
      <alignment/>
    </xf>
    <xf numFmtId="0" fontId="65" fillId="0" borderId="18" xfId="0" applyFont="1" applyBorder="1" applyAlignment="1">
      <alignment vertical="center"/>
    </xf>
    <xf numFmtId="192" fontId="65" fillId="0" borderId="0" xfId="0" applyNumberFormat="1" applyFont="1" applyAlignment="1">
      <alignment/>
    </xf>
    <xf numFmtId="0" fontId="64" fillId="0" borderId="10" xfId="0" applyFont="1" applyBorder="1" applyAlignment="1">
      <alignment vertical="center"/>
    </xf>
    <xf numFmtId="0" fontId="64" fillId="33" borderId="21" xfId="0" applyFont="1" applyFill="1" applyBorder="1" applyAlignment="1">
      <alignment vertical="center"/>
    </xf>
    <xf numFmtId="0" fontId="64" fillId="33" borderId="22" xfId="0" applyFont="1" applyFill="1" applyBorder="1" applyAlignment="1">
      <alignment vertical="center" wrapText="1"/>
    </xf>
    <xf numFmtId="0" fontId="64" fillId="33" borderId="21" xfId="0" applyFont="1" applyFill="1" applyBorder="1" applyAlignment="1">
      <alignment horizontal="right" vertical="center" wrapText="1"/>
    </xf>
    <xf numFmtId="192" fontId="65" fillId="0" borderId="0" xfId="0" applyNumberFormat="1" applyFont="1" applyBorder="1" applyAlignment="1">
      <alignment/>
    </xf>
    <xf numFmtId="0" fontId="65" fillId="2" borderId="23" xfId="0" applyFont="1" applyFill="1" applyBorder="1" applyAlignment="1">
      <alignment horizontal="left" vertical="center"/>
    </xf>
    <xf numFmtId="0" fontId="64" fillId="2" borderId="26" xfId="0" applyFont="1" applyFill="1" applyBorder="1" applyAlignment="1">
      <alignment horizontal="left" vertical="center" wrapText="1"/>
    </xf>
    <xf numFmtId="3" fontId="65" fillId="2" borderId="13" xfId="0" applyNumberFormat="1" applyFont="1" applyFill="1" applyBorder="1" applyAlignment="1">
      <alignment vertical="center" wrapText="1"/>
    </xf>
    <xf numFmtId="193" fontId="65" fillId="2" borderId="12" xfId="60" applyNumberFormat="1" applyFont="1" applyFill="1" applyBorder="1" applyAlignment="1">
      <alignment horizontal="right" vertical="center" wrapText="1"/>
    </xf>
    <xf numFmtId="9" fontId="65" fillId="2" borderId="23" xfId="60" applyFont="1" applyFill="1" applyBorder="1" applyAlignment="1">
      <alignment vertical="center"/>
    </xf>
    <xf numFmtId="9" fontId="65" fillId="2" borderId="27" xfId="60" applyFont="1" applyFill="1" applyBorder="1" applyAlignment="1">
      <alignment vertical="center"/>
    </xf>
    <xf numFmtId="1" fontId="65" fillId="2" borderId="25" xfId="0" applyNumberFormat="1" applyFont="1" applyFill="1" applyBorder="1" applyAlignment="1">
      <alignment horizontal="right" vertical="center"/>
    </xf>
    <xf numFmtId="1" fontId="65" fillId="2" borderId="27" xfId="0" applyNumberFormat="1" applyFont="1" applyFill="1" applyBorder="1" applyAlignment="1">
      <alignment horizontal="right" vertical="center"/>
    </xf>
    <xf numFmtId="0" fontId="65" fillId="33" borderId="12" xfId="0" applyFont="1" applyFill="1" applyBorder="1" applyAlignment="1">
      <alignment horizontal="left" vertical="center"/>
    </xf>
    <xf numFmtId="3" fontId="65" fillId="33" borderId="13" xfId="0" applyNumberFormat="1" applyFont="1" applyFill="1" applyBorder="1" applyAlignment="1">
      <alignment vertical="center" wrapText="1"/>
    </xf>
    <xf numFmtId="193" fontId="65" fillId="33" borderId="12" xfId="60" applyNumberFormat="1" applyFont="1" applyFill="1" applyBorder="1" applyAlignment="1">
      <alignment horizontal="right" vertical="center" wrapText="1"/>
    </xf>
    <xf numFmtId="9" fontId="65" fillId="33" borderId="12" xfId="60" applyFont="1" applyFill="1" applyBorder="1" applyAlignment="1">
      <alignment vertical="center"/>
    </xf>
    <xf numFmtId="1" fontId="65" fillId="33" borderId="0" xfId="0" applyNumberFormat="1" applyFont="1" applyFill="1" applyBorder="1" applyAlignment="1">
      <alignment horizontal="right" vertical="center"/>
    </xf>
    <xf numFmtId="1" fontId="65" fillId="33" borderId="14" xfId="0" applyNumberFormat="1" applyFont="1" applyFill="1" applyBorder="1" applyAlignment="1">
      <alignment horizontal="right" vertical="center"/>
    </xf>
    <xf numFmtId="0" fontId="65" fillId="2" borderId="12" xfId="0" applyFont="1" applyFill="1" applyBorder="1" applyAlignment="1">
      <alignment horizontal="left" vertical="center"/>
    </xf>
    <xf numFmtId="9" fontId="65" fillId="2" borderId="12" xfId="60" applyFont="1" applyFill="1" applyBorder="1" applyAlignment="1">
      <alignment vertical="center"/>
    </xf>
    <xf numFmtId="1" fontId="65" fillId="2" borderId="0" xfId="0" applyNumberFormat="1" applyFont="1" applyFill="1" applyBorder="1" applyAlignment="1">
      <alignment horizontal="right" vertical="center"/>
    </xf>
    <xf numFmtId="1" fontId="65" fillId="2" borderId="14" xfId="0" applyNumberFormat="1" applyFont="1" applyFill="1" applyBorder="1" applyAlignment="1">
      <alignment horizontal="right" vertical="center"/>
    </xf>
    <xf numFmtId="3" fontId="65" fillId="33" borderId="0" xfId="0" applyNumberFormat="1" applyFont="1" applyFill="1" applyBorder="1" applyAlignment="1">
      <alignment vertical="center" wrapText="1"/>
    </xf>
    <xf numFmtId="0" fontId="64" fillId="2" borderId="15" xfId="0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 wrapText="1"/>
    </xf>
    <xf numFmtId="0" fontId="65" fillId="0" borderId="19" xfId="0" applyFont="1" applyBorder="1" applyAlignment="1">
      <alignment/>
    </xf>
    <xf numFmtId="0" fontId="64" fillId="33" borderId="28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right" vertical="center" wrapText="1"/>
    </xf>
    <xf numFmtId="49" fontId="65" fillId="2" borderId="12" xfId="0" applyNumberFormat="1" applyFont="1" applyFill="1" applyBorder="1" applyAlignment="1">
      <alignment horizontal="left" vertical="center"/>
    </xf>
    <xf numFmtId="49" fontId="65" fillId="33" borderId="12" xfId="0" applyNumberFormat="1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vertical="center"/>
    </xf>
    <xf numFmtId="0" fontId="64" fillId="2" borderId="13" xfId="0" applyFont="1" applyFill="1" applyBorder="1" applyAlignment="1">
      <alignment vertical="center"/>
    </xf>
    <xf numFmtId="202" fontId="64" fillId="2" borderId="24" xfId="0" applyNumberFormat="1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0" borderId="0" xfId="0" applyFont="1" applyAlignment="1">
      <alignment wrapText="1"/>
    </xf>
    <xf numFmtId="0" fontId="65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63" fillId="0" borderId="23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20" xfId="0" applyFont="1" applyBorder="1" applyAlignment="1">
      <alignment/>
    </xf>
    <xf numFmtId="0" fontId="67" fillId="33" borderId="19" xfId="0" applyFont="1" applyFill="1" applyBorder="1" applyAlignment="1">
      <alignment vertical="center"/>
    </xf>
    <xf numFmtId="0" fontId="67" fillId="33" borderId="19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right" vertical="center" wrapText="1"/>
    </xf>
    <xf numFmtId="0" fontId="67" fillId="33" borderId="20" xfId="0" applyFont="1" applyFill="1" applyBorder="1" applyAlignment="1">
      <alignment horizontal="right" vertical="center" wrapText="1"/>
    </xf>
    <xf numFmtId="0" fontId="67" fillId="0" borderId="22" xfId="0" applyFont="1" applyBorder="1" applyAlignment="1">
      <alignment horizontal="right" vertical="center" wrapText="1"/>
    </xf>
    <xf numFmtId="0" fontId="67" fillId="33" borderId="21" xfId="0" applyFont="1" applyFill="1" applyBorder="1" applyAlignment="1">
      <alignment horizontal="right" vertical="center" wrapText="1"/>
    </xf>
    <xf numFmtId="0" fontId="63" fillId="0" borderId="0" xfId="0" applyFont="1" applyAlignment="1">
      <alignment wrapText="1"/>
    </xf>
    <xf numFmtId="0" fontId="67" fillId="2" borderId="13" xfId="0" applyFont="1" applyFill="1" applyBorder="1" applyAlignment="1">
      <alignment vertical="center"/>
    </xf>
    <xf numFmtId="3" fontId="66" fillId="2" borderId="0" xfId="0" applyNumberFormat="1" applyFont="1" applyFill="1" applyBorder="1" applyAlignment="1">
      <alignment horizontal="right" vertical="center" wrapText="1"/>
    </xf>
    <xf numFmtId="192" fontId="66" fillId="2" borderId="0" xfId="0" applyNumberFormat="1" applyFont="1" applyFill="1" applyBorder="1" applyAlignment="1">
      <alignment horizontal="right" vertical="center" wrapText="1"/>
    </xf>
    <xf numFmtId="192" fontId="66" fillId="2" borderId="14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192" fontId="63" fillId="0" borderId="0" xfId="0" applyNumberFormat="1" applyFont="1" applyAlignment="1">
      <alignment/>
    </xf>
    <xf numFmtId="202" fontId="63" fillId="0" borderId="0" xfId="0" applyNumberFormat="1" applyFont="1" applyAlignment="1">
      <alignment/>
    </xf>
    <xf numFmtId="192" fontId="66" fillId="33" borderId="0" xfId="0" applyNumberFormat="1" applyFont="1" applyFill="1" applyBorder="1" applyAlignment="1">
      <alignment horizontal="right" vertical="center" wrapText="1"/>
    </xf>
    <xf numFmtId="192" fontId="66" fillId="33" borderId="14" xfId="0" applyNumberFormat="1" applyFont="1" applyFill="1" applyBorder="1" applyAlignment="1">
      <alignment/>
    </xf>
    <xf numFmtId="0" fontId="67" fillId="33" borderId="13" xfId="0" applyFont="1" applyFill="1" applyBorder="1" applyAlignment="1">
      <alignment vertical="center"/>
    </xf>
    <xf numFmtId="49" fontId="66" fillId="33" borderId="16" xfId="0" applyNumberFormat="1" applyFont="1" applyFill="1" applyBorder="1" applyAlignment="1">
      <alignment vertical="center"/>
    </xf>
    <xf numFmtId="0" fontId="67" fillId="33" borderId="15" xfId="0" applyFont="1" applyFill="1" applyBorder="1" applyAlignment="1">
      <alignment horizontal="left" vertical="center" wrapText="1"/>
    </xf>
    <xf numFmtId="3" fontId="67" fillId="33" borderId="24" xfId="0" applyNumberFormat="1" applyFont="1" applyFill="1" applyBorder="1" applyAlignment="1">
      <alignment horizontal="right" vertical="center"/>
    </xf>
    <xf numFmtId="192" fontId="67" fillId="33" borderId="17" xfId="0" applyNumberFormat="1" applyFont="1" applyFill="1" applyBorder="1" applyAlignment="1">
      <alignment horizontal="right" vertical="center" wrapText="1"/>
    </xf>
    <xf numFmtId="192" fontId="67" fillId="33" borderId="17" xfId="0" applyNumberFormat="1" applyFont="1" applyFill="1" applyBorder="1" applyAlignment="1">
      <alignment vertical="center"/>
    </xf>
    <xf numFmtId="49" fontId="63" fillId="33" borderId="0" xfId="0" applyNumberFormat="1" applyFont="1" applyFill="1" applyAlignment="1">
      <alignment/>
    </xf>
    <xf numFmtId="3" fontId="63" fillId="3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9" xfId="0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2" fillId="33" borderId="22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49" fontId="13" fillId="2" borderId="13" xfId="0" applyNumberFormat="1" applyFont="1" applyFill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9" fontId="13" fillId="2" borderId="12" xfId="60" applyFont="1" applyFill="1" applyBorder="1" applyAlignment="1">
      <alignment vertical="center"/>
    </xf>
    <xf numFmtId="9" fontId="13" fillId="2" borderId="14" xfId="60" applyFont="1" applyFill="1" applyBorder="1" applyAlignment="1">
      <alignment vertical="center"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49" fontId="13" fillId="33" borderId="13" xfId="0" applyNumberFormat="1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13" fillId="33" borderId="0" xfId="0" applyNumberFormat="1" applyFont="1" applyFill="1" applyBorder="1" applyAlignment="1">
      <alignment vertical="center"/>
    </xf>
    <xf numFmtId="9" fontId="13" fillId="33" borderId="12" xfId="60" applyFont="1" applyFill="1" applyBorder="1" applyAlignment="1">
      <alignment vertical="center"/>
    </xf>
    <xf numFmtId="9" fontId="13" fillId="33" borderId="14" xfId="6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70" fillId="0" borderId="0" xfId="0" applyFont="1" applyAlignment="1">
      <alignment/>
    </xf>
    <xf numFmtId="0" fontId="67" fillId="0" borderId="19" xfId="0" applyFont="1" applyBorder="1" applyAlignment="1">
      <alignment horizontal="center" vertical="center"/>
    </xf>
    <xf numFmtId="3" fontId="67" fillId="33" borderId="20" xfId="0" applyNumberFormat="1" applyFont="1" applyFill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right" vertical="center" wrapText="1"/>
    </xf>
    <xf numFmtId="3" fontId="67" fillId="33" borderId="22" xfId="0" applyNumberFormat="1" applyFont="1" applyFill="1" applyBorder="1" applyAlignment="1">
      <alignment horizontal="right" vertical="center" wrapText="1"/>
    </xf>
    <xf numFmtId="49" fontId="66" fillId="2" borderId="13" xfId="0" applyNumberFormat="1" applyFont="1" applyFill="1" applyBorder="1" applyAlignment="1">
      <alignment/>
    </xf>
    <xf numFmtId="0" fontId="67" fillId="2" borderId="26" xfId="0" applyFont="1" applyFill="1" applyBorder="1" applyAlignment="1">
      <alignment vertical="center"/>
    </xf>
    <xf numFmtId="3" fontId="66" fillId="2" borderId="0" xfId="0" applyNumberFormat="1" applyFont="1" applyFill="1" applyAlignment="1">
      <alignment vertical="center"/>
    </xf>
    <xf numFmtId="3" fontId="66" fillId="2" borderId="0" xfId="0" applyNumberFormat="1" applyFont="1" applyFill="1" applyBorder="1" applyAlignment="1">
      <alignment vertical="center"/>
    </xf>
    <xf numFmtId="49" fontId="66" fillId="33" borderId="13" xfId="0" applyNumberFormat="1" applyFont="1" applyFill="1" applyBorder="1" applyAlignment="1">
      <alignment/>
    </xf>
    <xf numFmtId="0" fontId="67" fillId="33" borderId="26" xfId="0" applyFont="1" applyFill="1" applyBorder="1" applyAlignment="1">
      <alignment vertical="center"/>
    </xf>
    <xf numFmtId="3" fontId="66" fillId="33" borderId="0" xfId="0" applyNumberFormat="1" applyFont="1" applyFill="1" applyAlignment="1">
      <alignment vertical="center"/>
    </xf>
    <xf numFmtId="3" fontId="66" fillId="33" borderId="0" xfId="0" applyNumberFormat="1" applyFont="1" applyFill="1" applyBorder="1" applyAlignment="1">
      <alignment vertical="center"/>
    </xf>
    <xf numFmtId="3" fontId="67" fillId="2" borderId="24" xfId="0" applyNumberFormat="1" applyFont="1" applyFill="1" applyBorder="1" applyAlignment="1">
      <alignment vertical="center"/>
    </xf>
    <xf numFmtId="9" fontId="67" fillId="2" borderId="24" xfId="60" applyFont="1" applyFill="1" applyBorder="1" applyAlignment="1">
      <alignment vertical="center"/>
    </xf>
    <xf numFmtId="9" fontId="67" fillId="2" borderId="17" xfId="6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5" fillId="33" borderId="15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left" vertical="center"/>
    </xf>
    <xf numFmtId="3" fontId="64" fillId="33" borderId="0" xfId="0" applyNumberFormat="1" applyFont="1" applyFill="1" applyBorder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64" fillId="33" borderId="20" xfId="0" applyFont="1" applyFill="1" applyBorder="1" applyAlignment="1">
      <alignment horizontal="right" vertical="center"/>
    </xf>
    <xf numFmtId="49" fontId="65" fillId="2" borderId="23" xfId="0" applyNumberFormat="1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2" borderId="13" xfId="0" applyFont="1" applyFill="1" applyBorder="1" applyAlignment="1">
      <alignment horizontal="left" vertical="center"/>
    </xf>
    <xf numFmtId="49" fontId="65" fillId="2" borderId="16" xfId="0" applyNumberFormat="1" applyFont="1" applyFill="1" applyBorder="1" applyAlignment="1">
      <alignment horizontal="left" vertical="center"/>
    </xf>
    <xf numFmtId="0" fontId="64" fillId="2" borderId="15" xfId="0" applyFont="1" applyFill="1" applyBorder="1" applyAlignment="1">
      <alignment horizontal="left" vertical="center"/>
    </xf>
    <xf numFmtId="3" fontId="65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9" fillId="36" borderId="19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horizontal="right" vertical="center" wrapText="1"/>
    </xf>
    <xf numFmtId="3" fontId="9" fillId="33" borderId="20" xfId="0" applyNumberFormat="1" applyFont="1" applyFill="1" applyBorder="1" applyAlignment="1">
      <alignment horizontal="right" vertical="center" wrapText="1"/>
    </xf>
    <xf numFmtId="3" fontId="9" fillId="33" borderId="22" xfId="0" applyNumberFormat="1" applyFont="1" applyFill="1" applyBorder="1" applyAlignment="1">
      <alignment horizontal="right" vertical="center" wrapText="1"/>
    </xf>
    <xf numFmtId="49" fontId="14" fillId="2" borderId="13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 vertical="center" wrapText="1" indent="2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49" fontId="14" fillId="33" borderId="13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 wrapText="1" indent="2"/>
    </xf>
    <xf numFmtId="3" fontId="14" fillId="33" borderId="0" xfId="0" applyNumberFormat="1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14" xfId="0" applyNumberFormat="1" applyFont="1" applyFill="1" applyBorder="1" applyAlignment="1">
      <alignment horizontal="right" vertical="center"/>
    </xf>
    <xf numFmtId="49" fontId="14" fillId="2" borderId="15" xfId="0" applyNumberFormat="1" applyFont="1" applyFill="1" applyBorder="1" applyAlignment="1">
      <alignment horizontal="left"/>
    </xf>
    <xf numFmtId="3" fontId="9" fillId="2" borderId="24" xfId="0" applyNumberFormat="1" applyFont="1" applyFill="1" applyBorder="1" applyAlignment="1">
      <alignment horizontal="right" vertical="center" wrapText="1"/>
    </xf>
    <xf numFmtId="3" fontId="9" fillId="2" borderId="2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3" fontId="14" fillId="36" borderId="0" xfId="0" applyNumberFormat="1" applyFont="1" applyFill="1" applyBorder="1" applyAlignment="1">
      <alignment horizontal="right" vertical="center" wrapText="1"/>
    </xf>
    <xf numFmtId="0" fontId="64" fillId="33" borderId="19" xfId="0" applyFont="1" applyFill="1" applyBorder="1" applyAlignment="1">
      <alignment horizontal="center" vertical="center"/>
    </xf>
    <xf numFmtId="3" fontId="64" fillId="33" borderId="20" xfId="0" applyNumberFormat="1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horizontal="right" vertical="center" wrapText="1"/>
    </xf>
    <xf numFmtId="3" fontId="64" fillId="33" borderId="22" xfId="0" applyNumberFormat="1" applyFont="1" applyFill="1" applyBorder="1" applyAlignment="1">
      <alignment horizontal="right" vertical="center" wrapText="1"/>
    </xf>
    <xf numFmtId="49" fontId="65" fillId="2" borderId="13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 vertical="center" wrapText="1"/>
    </xf>
    <xf numFmtId="3" fontId="65" fillId="2" borderId="0" xfId="0" applyNumberFormat="1" applyFont="1" applyFill="1" applyBorder="1" applyAlignment="1">
      <alignment horizontal="right"/>
    </xf>
    <xf numFmtId="49" fontId="65" fillId="33" borderId="13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 wrapText="1"/>
    </xf>
    <xf numFmtId="3" fontId="65" fillId="33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/>
    </xf>
    <xf numFmtId="0" fontId="9" fillId="2" borderId="13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3" fontId="65" fillId="33" borderId="0" xfId="0" applyNumberFormat="1" applyFont="1" applyFill="1" applyBorder="1" applyAlignment="1">
      <alignment vertical="center"/>
    </xf>
    <xf numFmtId="3" fontId="6" fillId="33" borderId="0" xfId="57" applyNumberFormat="1" applyFont="1" applyFill="1" applyBorder="1" applyAlignment="1">
      <alignment vertical="center"/>
      <protection/>
    </xf>
    <xf numFmtId="3" fontId="65" fillId="2" borderId="0" xfId="0" applyNumberFormat="1" applyFont="1" applyFill="1" applyBorder="1" applyAlignment="1">
      <alignment vertical="center" wrapText="1"/>
    </xf>
    <xf numFmtId="0" fontId="65" fillId="33" borderId="15" xfId="0" applyFont="1" applyFill="1" applyBorder="1" applyAlignment="1">
      <alignment/>
    </xf>
    <xf numFmtId="3" fontId="64" fillId="33" borderId="15" xfId="0" applyNumberFormat="1" applyFont="1" applyFill="1" applyBorder="1" applyAlignment="1">
      <alignment vertical="center" wrapText="1"/>
    </xf>
    <xf numFmtId="193" fontId="64" fillId="33" borderId="16" xfId="60" applyNumberFormat="1" applyFont="1" applyFill="1" applyBorder="1" applyAlignment="1">
      <alignment vertical="center"/>
    </xf>
    <xf numFmtId="9" fontId="64" fillId="33" borderId="16" xfId="60" applyFont="1" applyFill="1" applyBorder="1" applyAlignment="1">
      <alignment vertical="center"/>
    </xf>
    <xf numFmtId="9" fontId="64" fillId="33" borderId="17" xfId="60" applyFont="1" applyFill="1" applyBorder="1" applyAlignment="1">
      <alignment vertical="center"/>
    </xf>
    <xf numFmtId="1" fontId="64" fillId="33" borderId="24" xfId="0" applyNumberFormat="1" applyFont="1" applyFill="1" applyBorder="1" applyAlignment="1">
      <alignment horizontal="right" vertical="center"/>
    </xf>
    <xf numFmtId="1" fontId="64" fillId="33" borderId="17" xfId="0" applyNumberFormat="1" applyFont="1" applyFill="1" applyBorder="1" applyAlignment="1">
      <alignment horizontal="right" vertical="center"/>
    </xf>
    <xf numFmtId="192" fontId="65" fillId="2" borderId="27" xfId="0" applyNumberFormat="1" applyFont="1" applyFill="1" applyBorder="1" applyAlignment="1">
      <alignment vertical="center"/>
    </xf>
    <xf numFmtId="192" fontId="65" fillId="33" borderId="14" xfId="0" applyNumberFormat="1" applyFont="1" applyFill="1" applyBorder="1" applyAlignment="1">
      <alignment vertical="center"/>
    </xf>
    <xf numFmtId="192" fontId="65" fillId="2" borderId="14" xfId="0" applyNumberFormat="1" applyFont="1" applyFill="1" applyBorder="1" applyAlignment="1">
      <alignment vertical="center"/>
    </xf>
    <xf numFmtId="192" fontId="64" fillId="2" borderId="17" xfId="0" applyNumberFormat="1" applyFont="1" applyFill="1" applyBorder="1" applyAlignment="1">
      <alignment vertical="center"/>
    </xf>
    <xf numFmtId="202" fontId="65" fillId="2" borderId="0" xfId="0" applyNumberFormat="1" applyFont="1" applyFill="1" applyBorder="1" applyAlignment="1" applyProtection="1">
      <alignment horizontal="right" vertical="center"/>
      <protection locked="0"/>
    </xf>
    <xf numFmtId="202" fontId="65" fillId="33" borderId="0" xfId="0" applyNumberFormat="1" applyFont="1" applyFill="1" applyBorder="1" applyAlignment="1" applyProtection="1">
      <alignment horizontal="right" vertical="center"/>
      <protection locked="0"/>
    </xf>
    <xf numFmtId="0" fontId="64" fillId="0" borderId="21" xfId="0" applyFont="1" applyBorder="1" applyAlignment="1">
      <alignment wrapText="1"/>
    </xf>
    <xf numFmtId="202" fontId="65" fillId="2" borderId="12" xfId="0" applyNumberFormat="1" applyFont="1" applyFill="1" applyBorder="1" applyAlignment="1" applyProtection="1">
      <alignment horizontal="right" vertical="center"/>
      <protection locked="0"/>
    </xf>
    <xf numFmtId="202" fontId="65" fillId="33" borderId="12" xfId="0" applyNumberFormat="1" applyFont="1" applyFill="1" applyBorder="1" applyAlignment="1" applyProtection="1">
      <alignment horizontal="right" vertical="center"/>
      <protection locked="0"/>
    </xf>
    <xf numFmtId="202" fontId="64" fillId="2" borderId="16" xfId="0" applyNumberFormat="1" applyFont="1" applyFill="1" applyBorder="1" applyAlignment="1">
      <alignment vertical="center"/>
    </xf>
    <xf numFmtId="192" fontId="64" fillId="33" borderId="24" xfId="0" applyNumberFormat="1" applyFont="1" applyFill="1" applyBorder="1" applyAlignment="1">
      <alignment vertical="center"/>
    </xf>
    <xf numFmtId="192" fontId="65" fillId="2" borderId="0" xfId="0" applyNumberFormat="1" applyFont="1" applyFill="1" applyBorder="1" applyAlignment="1" applyProtection="1">
      <alignment horizontal="right" vertical="center"/>
      <protection locked="0"/>
    </xf>
    <xf numFmtId="192" fontId="65" fillId="33" borderId="0" xfId="0" applyNumberFormat="1" applyFont="1" applyFill="1" applyBorder="1" applyAlignment="1" applyProtection="1">
      <alignment horizontal="right" vertical="center"/>
      <protection locked="0"/>
    </xf>
    <xf numFmtId="192" fontId="65" fillId="2" borderId="12" xfId="0" applyNumberFormat="1" applyFont="1" applyFill="1" applyBorder="1" applyAlignment="1" applyProtection="1">
      <alignment horizontal="right" vertical="center"/>
      <protection locked="0"/>
    </xf>
    <xf numFmtId="192" fontId="65" fillId="33" borderId="12" xfId="0" applyNumberFormat="1" applyFont="1" applyFill="1" applyBorder="1" applyAlignment="1" applyProtection="1">
      <alignment horizontal="right" vertical="center"/>
      <protection locked="0"/>
    </xf>
    <xf numFmtId="0" fontId="64" fillId="33" borderId="16" xfId="0" applyFont="1" applyFill="1" applyBorder="1" applyAlignment="1">
      <alignment vertical="center"/>
    </xf>
    <xf numFmtId="192" fontId="64" fillId="33" borderId="16" xfId="0" applyNumberFormat="1" applyFont="1" applyFill="1" applyBorder="1" applyAlignment="1">
      <alignment vertical="center"/>
    </xf>
    <xf numFmtId="192" fontId="64" fillId="33" borderId="17" xfId="0" applyNumberFormat="1" applyFont="1" applyFill="1" applyBorder="1" applyAlignment="1">
      <alignment vertical="center"/>
    </xf>
    <xf numFmtId="0" fontId="65" fillId="33" borderId="0" xfId="0" applyFont="1" applyFill="1" applyAlignment="1">
      <alignment horizontal="left"/>
    </xf>
    <xf numFmtId="192" fontId="65" fillId="2" borderId="23" xfId="0" applyNumberFormat="1" applyFont="1" applyFill="1" applyBorder="1" applyAlignment="1" applyProtection="1">
      <alignment horizontal="right" vertical="center"/>
      <protection locked="0"/>
    </xf>
    <xf numFmtId="202" fontId="66" fillId="2" borderId="0" xfId="0" applyNumberFormat="1" applyFont="1" applyFill="1" applyBorder="1" applyAlignment="1">
      <alignment horizontal="right" vertical="center" wrapText="1"/>
    </xf>
    <xf numFmtId="202" fontId="66" fillId="33" borderId="0" xfId="0" applyNumberFormat="1" applyFont="1" applyFill="1" applyBorder="1" applyAlignment="1">
      <alignment horizontal="right" vertical="center" wrapText="1"/>
    </xf>
    <xf numFmtId="202" fontId="66" fillId="33" borderId="0" xfId="0" applyNumberFormat="1" applyFont="1" applyFill="1" applyBorder="1" applyAlignment="1">
      <alignment horizontal="right" vertical="center"/>
    </xf>
    <xf numFmtId="202" fontId="66" fillId="2" borderId="0" xfId="0" applyNumberFormat="1" applyFont="1" applyFill="1" applyBorder="1" applyAlignment="1">
      <alignment horizontal="right" vertical="center"/>
    </xf>
    <xf numFmtId="202" fontId="67" fillId="33" borderId="24" xfId="0" applyNumberFormat="1" applyFont="1" applyFill="1" applyBorder="1" applyAlignment="1">
      <alignment horizontal="right" vertical="center"/>
    </xf>
    <xf numFmtId="202" fontId="66" fillId="2" borderId="23" xfId="0" applyNumberFormat="1" applyFont="1" applyFill="1" applyBorder="1" applyAlignment="1">
      <alignment vertical="center"/>
    </xf>
    <xf numFmtId="202" fontId="66" fillId="33" borderId="12" xfId="0" applyNumberFormat="1" applyFont="1" applyFill="1" applyBorder="1" applyAlignment="1">
      <alignment vertical="center"/>
    </xf>
    <xf numFmtId="202" fontId="66" fillId="2" borderId="12" xfId="0" applyNumberFormat="1" applyFont="1" applyFill="1" applyBorder="1" applyAlignment="1">
      <alignment vertical="center"/>
    </xf>
    <xf numFmtId="202" fontId="67" fillId="33" borderId="1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69" fillId="0" borderId="0" xfId="0" applyFont="1" applyAlignment="1">
      <alignment vertical="center" wrapText="1"/>
    </xf>
    <xf numFmtId="0" fontId="64" fillId="33" borderId="24" xfId="0" applyFont="1" applyFill="1" applyBorder="1" applyAlignment="1">
      <alignment vertical="center"/>
    </xf>
    <xf numFmtId="3" fontId="65" fillId="33" borderId="0" xfId="0" applyNumberFormat="1" applyFont="1" applyFill="1" applyBorder="1" applyAlignment="1">
      <alignment/>
    </xf>
    <xf numFmtId="3" fontId="65" fillId="2" borderId="0" xfId="0" applyNumberFormat="1" applyFont="1" applyFill="1" applyBorder="1" applyAlignment="1">
      <alignment/>
    </xf>
    <xf numFmtId="3" fontId="65" fillId="2" borderId="12" xfId="0" applyNumberFormat="1" applyFont="1" applyFill="1" applyBorder="1" applyAlignment="1">
      <alignment/>
    </xf>
    <xf numFmtId="3" fontId="65" fillId="2" borderId="14" xfId="0" applyNumberFormat="1" applyFont="1" applyFill="1" applyBorder="1" applyAlignment="1">
      <alignment/>
    </xf>
    <xf numFmtId="3" fontId="65" fillId="33" borderId="12" xfId="0" applyNumberFormat="1" applyFont="1" applyFill="1" applyBorder="1" applyAlignment="1">
      <alignment/>
    </xf>
    <xf numFmtId="3" fontId="65" fillId="33" borderId="14" xfId="0" applyNumberFormat="1" applyFont="1" applyFill="1" applyBorder="1" applyAlignment="1">
      <alignment/>
    </xf>
    <xf numFmtId="3" fontId="64" fillId="33" borderId="15" xfId="0" applyNumberFormat="1" applyFont="1" applyFill="1" applyBorder="1" applyAlignment="1">
      <alignment/>
    </xf>
    <xf numFmtId="3" fontId="64" fillId="33" borderId="17" xfId="0" applyNumberFormat="1" applyFont="1" applyFill="1" applyBorder="1" applyAlignment="1">
      <alignment/>
    </xf>
    <xf numFmtId="3" fontId="71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4" fillId="33" borderId="31" xfId="0" applyFont="1" applyFill="1" applyBorder="1" applyAlignment="1">
      <alignment horizontal="left" vertical="center" wrapText="1"/>
    </xf>
    <xf numFmtId="0" fontId="64" fillId="2" borderId="31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/>
    </xf>
    <xf numFmtId="0" fontId="16" fillId="2" borderId="26" xfId="57" applyFont="1" applyFill="1" applyBorder="1" applyAlignment="1">
      <alignment vertical="center"/>
      <protection/>
    </xf>
    <xf numFmtId="0" fontId="72" fillId="2" borderId="25" xfId="0" applyFont="1" applyFill="1" applyBorder="1" applyAlignment="1">
      <alignment vertical="center"/>
    </xf>
    <xf numFmtId="3" fontId="72" fillId="2" borderId="23" xfId="0" applyNumberFormat="1" applyFont="1" applyFill="1" applyBorder="1" applyAlignment="1">
      <alignment vertical="center"/>
    </xf>
    <xf numFmtId="0" fontId="16" fillId="0" borderId="13" xfId="57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/>
    </xf>
    <xf numFmtId="3" fontId="72" fillId="0" borderId="12" xfId="0" applyNumberFormat="1" applyFont="1" applyBorder="1" applyAlignment="1">
      <alignment vertical="center"/>
    </xf>
    <xf numFmtId="3" fontId="72" fillId="0" borderId="14" xfId="0" applyNumberFormat="1" applyFont="1" applyBorder="1" applyAlignment="1">
      <alignment vertical="center"/>
    </xf>
    <xf numFmtId="0" fontId="16" fillId="2" borderId="13" xfId="57" applyFont="1" applyFill="1" applyBorder="1" applyAlignment="1">
      <alignment vertical="center"/>
      <protection/>
    </xf>
    <xf numFmtId="0" fontId="72" fillId="2" borderId="0" xfId="0" applyFont="1" applyFill="1" applyBorder="1" applyAlignment="1">
      <alignment vertical="center"/>
    </xf>
    <xf numFmtId="3" fontId="72" fillId="2" borderId="12" xfId="0" applyNumberFormat="1" applyFont="1" applyFill="1" applyBorder="1" applyAlignment="1">
      <alignment vertical="center"/>
    </xf>
    <xf numFmtId="3" fontId="72" fillId="2" borderId="14" xfId="0" applyNumberFormat="1" applyFont="1" applyFill="1" applyBorder="1" applyAlignment="1">
      <alignment vertical="center"/>
    </xf>
    <xf numFmtId="0" fontId="16" fillId="2" borderId="15" xfId="57" applyFont="1" applyFill="1" applyBorder="1" applyAlignment="1">
      <alignment vertical="center"/>
      <protection/>
    </xf>
    <xf numFmtId="0" fontId="73" fillId="2" borderId="24" xfId="0" applyFont="1" applyFill="1" applyBorder="1" applyAlignment="1">
      <alignment vertical="center"/>
    </xf>
    <xf numFmtId="3" fontId="73" fillId="2" borderId="16" xfId="0" applyNumberFormat="1" applyFont="1" applyFill="1" applyBorder="1" applyAlignment="1">
      <alignment vertical="center"/>
    </xf>
    <xf numFmtId="3" fontId="73" fillId="2" borderId="17" xfId="0" applyNumberFormat="1" applyFont="1" applyFill="1" applyBorder="1" applyAlignment="1">
      <alignment vertical="center"/>
    </xf>
    <xf numFmtId="3" fontId="72" fillId="2" borderId="27" xfId="0" applyNumberFormat="1" applyFont="1" applyFill="1" applyBorder="1" applyAlignment="1">
      <alignment vertical="center"/>
    </xf>
    <xf numFmtId="0" fontId="16" fillId="2" borderId="16" xfId="57" applyFont="1" applyFill="1" applyBorder="1" applyAlignment="1">
      <alignment vertical="center"/>
      <protection/>
    </xf>
    <xf numFmtId="9" fontId="72" fillId="2" borderId="0" xfId="60" applyFont="1" applyFill="1" applyBorder="1" applyAlignment="1">
      <alignment vertical="center"/>
    </xf>
    <xf numFmtId="9" fontId="72" fillId="33" borderId="0" xfId="60" applyFont="1" applyFill="1" applyBorder="1" applyAlignment="1">
      <alignment vertical="center"/>
    </xf>
    <xf numFmtId="9" fontId="67" fillId="2" borderId="16" xfId="60" applyFont="1" applyFill="1" applyBorder="1" applyAlignment="1">
      <alignment vertical="center"/>
    </xf>
    <xf numFmtId="0" fontId="16" fillId="0" borderId="28" xfId="57" applyFont="1" applyFill="1" applyBorder="1" applyAlignment="1">
      <alignment vertical="center"/>
      <protection/>
    </xf>
    <xf numFmtId="9" fontId="73" fillId="2" borderId="24" xfId="60" applyFont="1" applyFill="1" applyBorder="1" applyAlignment="1">
      <alignment vertical="center"/>
    </xf>
    <xf numFmtId="0" fontId="5" fillId="2" borderId="15" xfId="57" applyFont="1" applyFill="1" applyBorder="1" applyAlignment="1">
      <alignment vertical="center"/>
      <protection/>
    </xf>
    <xf numFmtId="3" fontId="67" fillId="2" borderId="24" xfId="0" applyNumberFormat="1" applyFont="1" applyFill="1" applyBorder="1" applyAlignment="1">
      <alignment horizontal="right" vertical="center"/>
    </xf>
    <xf numFmtId="3" fontId="67" fillId="2" borderId="24" xfId="6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7" fillId="33" borderId="28" xfId="0" applyFont="1" applyFill="1" applyBorder="1" applyAlignment="1">
      <alignment horizontal="left" vertical="center" wrapText="1"/>
    </xf>
    <xf numFmtId="0" fontId="5" fillId="37" borderId="13" xfId="57" applyFont="1" applyFill="1" applyBorder="1" applyAlignment="1">
      <alignment horizontal="left" vertical="center" wrapText="1"/>
      <protection/>
    </xf>
    <xf numFmtId="0" fontId="64" fillId="33" borderId="20" xfId="0" applyFont="1" applyFill="1" applyBorder="1" applyAlignment="1">
      <alignment horizontal="center" vertical="center"/>
    </xf>
    <xf numFmtId="202" fontId="69" fillId="2" borderId="0" xfId="0" applyNumberFormat="1" applyFont="1" applyFill="1" applyBorder="1" applyAlignment="1">
      <alignment vertical="center"/>
    </xf>
    <xf numFmtId="202" fontId="69" fillId="33" borderId="0" xfId="0" applyNumberFormat="1" applyFont="1" applyFill="1" applyBorder="1" applyAlignment="1">
      <alignment vertical="center"/>
    </xf>
    <xf numFmtId="202" fontId="68" fillId="33" borderId="24" xfId="0" applyNumberFormat="1" applyFont="1" applyFill="1" applyBorder="1" applyAlignment="1">
      <alignment vertical="center"/>
    </xf>
    <xf numFmtId="202" fontId="69" fillId="2" borderId="12" xfId="0" applyNumberFormat="1" applyFont="1" applyFill="1" applyBorder="1" applyAlignment="1">
      <alignment horizontal="right" vertical="center"/>
    </xf>
    <xf numFmtId="202" fontId="69" fillId="33" borderId="12" xfId="0" applyNumberFormat="1" applyFont="1" applyFill="1" applyBorder="1" applyAlignment="1">
      <alignment horizontal="right" vertical="center"/>
    </xf>
    <xf numFmtId="202" fontId="68" fillId="33" borderId="16" xfId="0" applyNumberFormat="1" applyFont="1" applyFill="1" applyBorder="1" applyAlignment="1">
      <alignment horizontal="right" vertical="center"/>
    </xf>
    <xf numFmtId="3" fontId="67" fillId="2" borderId="13" xfId="0" applyNumberFormat="1" applyFont="1" applyFill="1" applyBorder="1" applyAlignment="1">
      <alignment horizontal="right" vertical="center"/>
    </xf>
    <xf numFmtId="3" fontId="71" fillId="2" borderId="0" xfId="0" applyNumberFormat="1" applyFont="1" applyFill="1" applyBorder="1" applyAlignment="1">
      <alignment horizontal="right" vertical="center"/>
    </xf>
    <xf numFmtId="9" fontId="0" fillId="0" borderId="0" xfId="60" applyFont="1" applyAlignment="1">
      <alignment/>
    </xf>
    <xf numFmtId="9" fontId="65" fillId="0" borderId="0" xfId="60" applyFont="1" applyAlignment="1">
      <alignment/>
    </xf>
    <xf numFmtId="3" fontId="6" fillId="2" borderId="0" xfId="57" applyNumberFormat="1" applyFont="1" applyFill="1" applyBorder="1" applyAlignment="1">
      <alignment vertical="center"/>
      <protection/>
    </xf>
    <xf numFmtId="0" fontId="64" fillId="2" borderId="24" xfId="0" applyFont="1" applyFill="1" applyBorder="1" applyAlignment="1">
      <alignment horizontal="center" vertical="center" wrapText="1"/>
    </xf>
    <xf numFmtId="9" fontId="64" fillId="2" borderId="15" xfId="0" applyNumberFormat="1" applyFont="1" applyFill="1" applyBorder="1" applyAlignment="1">
      <alignment horizontal="right" vertical="center"/>
    </xf>
    <xf numFmtId="9" fontId="64" fillId="2" borderId="24" xfId="60" applyFont="1" applyFill="1" applyBorder="1" applyAlignment="1">
      <alignment horizontal="right" vertical="center"/>
    </xf>
    <xf numFmtId="49" fontId="65" fillId="2" borderId="10" xfId="0" applyNumberFormat="1" applyFont="1" applyFill="1" applyBorder="1" applyAlignment="1">
      <alignment horizontal="left" vertical="center"/>
    </xf>
    <xf numFmtId="0" fontId="64" fillId="0" borderId="22" xfId="0" applyFont="1" applyBorder="1" applyAlignment="1">
      <alignment wrapText="1"/>
    </xf>
    <xf numFmtId="3" fontId="64" fillId="33" borderId="16" xfId="0" applyNumberFormat="1" applyFont="1" applyFill="1" applyBorder="1" applyAlignment="1">
      <alignment vertical="center"/>
    </xf>
    <xf numFmtId="202" fontId="64" fillId="0" borderId="0" xfId="0" applyNumberFormat="1" applyFont="1" applyAlignment="1">
      <alignment/>
    </xf>
    <xf numFmtId="202" fontId="63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13" fillId="2" borderId="15" xfId="0" applyNumberFormat="1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9" fontId="12" fillId="2" borderId="16" xfId="60" applyFont="1" applyFill="1" applyBorder="1" applyAlignment="1">
      <alignment vertical="center"/>
    </xf>
    <xf numFmtId="9" fontId="12" fillId="2" borderId="17" xfId="60" applyFont="1" applyFill="1" applyBorder="1" applyAlignment="1">
      <alignment vertical="center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3" fontId="64" fillId="33" borderId="16" xfId="0" applyNumberFormat="1" applyFont="1" applyFill="1" applyBorder="1" applyAlignment="1">
      <alignment/>
    </xf>
    <xf numFmtId="0" fontId="9" fillId="2" borderId="15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64" fillId="33" borderId="13" xfId="0" applyNumberFormat="1" applyFont="1" applyFill="1" applyBorder="1" applyAlignment="1">
      <alignment horizontal="right" vertical="center"/>
    </xf>
    <xf numFmtId="3" fontId="64" fillId="33" borderId="17" xfId="0" applyNumberFormat="1" applyFont="1" applyFill="1" applyBorder="1" applyAlignment="1">
      <alignment vertical="center"/>
    </xf>
    <xf numFmtId="3" fontId="64" fillId="33" borderId="16" xfId="0" applyNumberFormat="1" applyFont="1" applyFill="1" applyBorder="1" applyAlignment="1">
      <alignment horizontal="right" vertical="center"/>
    </xf>
    <xf numFmtId="3" fontId="64" fillId="33" borderId="17" xfId="0" applyNumberFormat="1" applyFont="1" applyFill="1" applyBorder="1" applyAlignment="1">
      <alignment horizontal="right" vertical="center"/>
    </xf>
    <xf numFmtId="3" fontId="64" fillId="33" borderId="24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/>
    </xf>
    <xf numFmtId="0" fontId="64" fillId="33" borderId="25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wrapText="1"/>
    </xf>
    <xf numFmtId="0" fontId="66" fillId="33" borderId="18" xfId="0" applyFont="1" applyFill="1" applyBorder="1" applyAlignment="1">
      <alignment wrapText="1"/>
    </xf>
    <xf numFmtId="0" fontId="66" fillId="0" borderId="22" xfId="0" applyFont="1" applyBorder="1" applyAlignment="1">
      <alignment wrapText="1"/>
    </xf>
    <xf numFmtId="202" fontId="0" fillId="0" borderId="0" xfId="0" applyNumberFormat="1" applyFill="1" applyAlignment="1">
      <alignment/>
    </xf>
    <xf numFmtId="0" fontId="67" fillId="33" borderId="14" xfId="0" applyFont="1" applyFill="1" applyBorder="1" applyAlignment="1">
      <alignment vertical="center" wrapText="1"/>
    </xf>
    <xf numFmtId="0" fontId="67" fillId="2" borderId="14" xfId="0" applyFont="1" applyFill="1" applyBorder="1" applyAlignment="1">
      <alignment vertical="center" wrapText="1"/>
    </xf>
    <xf numFmtId="0" fontId="67" fillId="2" borderId="14" xfId="0" applyFont="1" applyFill="1" applyBorder="1" applyAlignment="1">
      <alignment horizontal="left" vertical="center" wrapText="1"/>
    </xf>
    <xf numFmtId="49" fontId="66" fillId="33" borderId="28" xfId="0" applyNumberFormat="1" applyFont="1" applyFill="1" applyBorder="1" applyAlignment="1">
      <alignment horizontal="left" vertical="center"/>
    </xf>
    <xf numFmtId="0" fontId="67" fillId="2" borderId="13" xfId="0" applyFont="1" applyFill="1" applyBorder="1" applyAlignment="1">
      <alignment horizontal="left" vertical="center"/>
    </xf>
    <xf numFmtId="3" fontId="5" fillId="2" borderId="24" xfId="57" applyNumberFormat="1" applyFont="1" applyFill="1" applyBorder="1" applyAlignment="1">
      <alignment horizontal="right" vertical="center"/>
      <protection/>
    </xf>
    <xf numFmtId="0" fontId="7" fillId="37" borderId="13" xfId="57" applyFont="1" applyFill="1" applyBorder="1" applyAlignment="1">
      <alignment horizontal="left" vertical="center" wrapText="1"/>
      <protection/>
    </xf>
    <xf numFmtId="0" fontId="68" fillId="33" borderId="13" xfId="0" applyFont="1" applyFill="1" applyBorder="1" applyAlignment="1">
      <alignment horizontal="left" vertical="center"/>
    </xf>
    <xf numFmtId="0" fontId="68" fillId="2" borderId="26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/>
    </xf>
    <xf numFmtId="0" fontId="65" fillId="33" borderId="13" xfId="0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2" xfId="0" applyNumberFormat="1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 indent="1"/>
    </xf>
    <xf numFmtId="0" fontId="64" fillId="33" borderId="0" xfId="0" applyFont="1" applyFill="1" applyBorder="1" applyAlignment="1">
      <alignment horizontal="left" vertical="center" wrapText="1" indent="1"/>
    </xf>
    <xf numFmtId="0" fontId="64" fillId="2" borderId="24" xfId="0" applyFont="1" applyFill="1" applyBorder="1" applyAlignment="1">
      <alignment horizontal="left"/>
    </xf>
    <xf numFmtId="3" fontId="64" fillId="2" borderId="16" xfId="0" applyNumberFormat="1" applyFont="1" applyFill="1" applyBorder="1" applyAlignment="1">
      <alignment horizontal="right" vertical="center" wrapText="1"/>
    </xf>
    <xf numFmtId="3" fontId="64" fillId="2" borderId="17" xfId="0" applyNumberFormat="1" applyFont="1" applyFill="1" applyBorder="1" applyAlignment="1">
      <alignment horizontal="right" vertical="center" wrapText="1"/>
    </xf>
    <xf numFmtId="9" fontId="64" fillId="2" borderId="24" xfId="60" applyFont="1" applyFill="1" applyBorder="1" applyAlignment="1">
      <alignment horizontal="right" vertical="center" wrapText="1"/>
    </xf>
    <xf numFmtId="9" fontId="64" fillId="2" borderId="17" xfId="60" applyFont="1" applyFill="1" applyBorder="1" applyAlignment="1">
      <alignment horizontal="right"/>
    </xf>
    <xf numFmtId="1" fontId="65" fillId="0" borderId="0" xfId="0" applyNumberFormat="1" applyFont="1" applyAlignment="1">
      <alignment horizontal="right"/>
    </xf>
    <xf numFmtId="0" fontId="64" fillId="2" borderId="26" xfId="0" applyFont="1" applyFill="1" applyBorder="1" applyAlignment="1">
      <alignment/>
    </xf>
    <xf numFmtId="1" fontId="65" fillId="2" borderId="25" xfId="0" applyNumberFormat="1" applyFont="1" applyFill="1" applyBorder="1" applyAlignment="1">
      <alignment vertical="center"/>
    </xf>
    <xf numFmtId="192" fontId="65" fillId="2" borderId="25" xfId="0" applyNumberFormat="1" applyFont="1" applyFill="1" applyBorder="1" applyAlignment="1" applyProtection="1">
      <alignment horizontal="right" vertical="center"/>
      <protection locked="0"/>
    </xf>
    <xf numFmtId="1" fontId="65" fillId="2" borderId="0" xfId="0" applyNumberFormat="1" applyFont="1" applyFill="1" applyBorder="1" applyAlignment="1">
      <alignment/>
    </xf>
    <xf numFmtId="192" fontId="65" fillId="2" borderId="0" xfId="0" applyNumberFormat="1" applyFont="1" applyFill="1" applyBorder="1" applyAlignment="1">
      <alignment/>
    </xf>
    <xf numFmtId="0" fontId="65" fillId="2" borderId="15" xfId="0" applyFont="1" applyFill="1" applyBorder="1" applyAlignment="1">
      <alignment/>
    </xf>
    <xf numFmtId="3" fontId="64" fillId="2" borderId="24" xfId="0" applyNumberFormat="1" applyFont="1" applyFill="1" applyBorder="1" applyAlignment="1">
      <alignment horizontal="right"/>
    </xf>
    <xf numFmtId="0" fontId="64" fillId="33" borderId="21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33" borderId="20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74" fillId="33" borderId="0" xfId="0" applyFont="1" applyFill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8" fillId="0" borderId="21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7" fillId="33" borderId="26" xfId="0" applyFont="1" applyFill="1" applyBorder="1" applyAlignment="1">
      <alignment horizontal="center" vertical="top" wrapText="1"/>
    </xf>
    <xf numFmtId="0" fontId="67" fillId="33" borderId="28" xfId="0" applyFont="1" applyFill="1" applyBorder="1" applyAlignment="1">
      <alignment horizontal="center" vertical="top" wrapText="1"/>
    </xf>
    <xf numFmtId="0" fontId="67" fillId="33" borderId="26" xfId="0" applyFont="1" applyFill="1" applyBorder="1" applyAlignment="1">
      <alignment horizontal="center" vertical="top"/>
    </xf>
    <xf numFmtId="0" fontId="67" fillId="33" borderId="28" xfId="0" applyFont="1" applyFill="1" applyBorder="1" applyAlignment="1">
      <alignment horizontal="center" vertical="top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3" fontId="64" fillId="0" borderId="21" xfId="0" applyNumberFormat="1" applyFont="1" applyBorder="1" applyAlignment="1">
      <alignment horizontal="center" vertical="center" wrapText="1"/>
    </xf>
    <xf numFmtId="3" fontId="64" fillId="0" borderId="22" xfId="0" applyNumberFormat="1" applyFont="1" applyBorder="1" applyAlignment="1">
      <alignment horizontal="center" vertical="center" wrapText="1"/>
    </xf>
    <xf numFmtId="3" fontId="64" fillId="0" borderId="20" xfId="0" applyNumberFormat="1" applyFont="1" applyBorder="1" applyAlignment="1">
      <alignment horizontal="center" vertical="center" wrapText="1"/>
    </xf>
    <xf numFmtId="3" fontId="64" fillId="0" borderId="23" xfId="0" applyNumberFormat="1" applyFont="1" applyBorder="1" applyAlignment="1">
      <alignment horizontal="center" vertical="center" wrapText="1"/>
    </xf>
    <xf numFmtId="3" fontId="64" fillId="0" borderId="27" xfId="0" applyNumberFormat="1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92" fontId="64" fillId="33" borderId="23" xfId="0" applyNumberFormat="1" applyFont="1" applyFill="1" applyBorder="1" applyAlignment="1">
      <alignment horizontal="center" vertical="center"/>
    </xf>
    <xf numFmtId="192" fontId="64" fillId="33" borderId="25" xfId="0" applyNumberFormat="1" applyFont="1" applyFill="1" applyBorder="1" applyAlignment="1">
      <alignment horizontal="center" vertical="center"/>
    </xf>
    <xf numFmtId="192" fontId="64" fillId="33" borderId="27" xfId="0" applyNumberFormat="1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28575</xdr:rowOff>
    </xdr:from>
    <xdr:to>
      <xdr:col>9</xdr:col>
      <xdr:colOff>428625</xdr:colOff>
      <xdr:row>89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7364075"/>
          <a:ext cx="57245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Skýring: Heilsdagsígildi eru reiknuð þannig að dvalartími í 4 klst. jafngildir hálfu heilsdagsígildi, dvalartími í 5 klst. = 0,625 og 6 klst. = 0,75, 7 klst.  = 0,875, 8 klst.  viðvera reiknast sem 1 heilsdagsígildi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9 klst. viðvera reiknast sem 1,125 heilsdagsígildi.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72</xdr:row>
      <xdr:rowOff>95250</xdr:rowOff>
    </xdr:from>
    <xdr:to>
      <xdr:col>6</xdr:col>
      <xdr:colOff>304800</xdr:colOff>
      <xdr:row>83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4773275"/>
          <a:ext cx="67437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*Íbúafjöldi skólasvæða, þannig er íbúafjöldi Skagabyggðar lagður saman við íbúafjölda í Sveitarfélaginu Skagaströnd og svo framvegis.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Brúttó rekstrarkostnaður, þ.e. ekki hefur verið tekið tillit til þjónustutekna. Sérskólar meðtaldir +i beinum rekstrarkostnaði.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Heildarkostnaður grunnskóla tekur til alls kostnaðar vegna grunnskóla, þ.e. Grunnskólar sveitarfélaga, sjálfstætt starfandi grunnskólar, vistun utan skólatíma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 annar kostnaður vegna grunnskóla.  Rekstrarkostnaður grunnskóla sveitarfélaga vísar eingöngu í kostnað vegna grunnskóla sveitarfélaga.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1"/>
  <sheetViews>
    <sheetView showGridLines="0" zoomScalePageLayoutView="0" workbookViewId="0" topLeftCell="A1">
      <selection activeCell="I72" sqref="I72:I84"/>
    </sheetView>
  </sheetViews>
  <sheetFormatPr defaultColWidth="9.140625" defaultRowHeight="15" outlineLevelRow="1"/>
  <cols>
    <col min="1" max="1" width="27.8515625" style="62" customWidth="1"/>
    <col min="2" max="2" width="6.7109375" style="40" customWidth="1"/>
    <col min="3" max="6" width="6.421875" style="40" customWidth="1"/>
    <col min="7" max="7" width="6.140625" style="40" customWidth="1"/>
    <col min="8" max="8" width="7.28125" style="40" customWidth="1"/>
    <col min="9" max="9" width="8.28125" style="40" customWidth="1"/>
    <col min="10" max="10" width="8.8515625" style="40" customWidth="1"/>
    <col min="11" max="12" width="9.140625" style="9" customWidth="1"/>
    <col min="13" max="13" width="18.140625" style="9" customWidth="1"/>
    <col min="14" max="16384" width="9.140625" style="9" customWidth="1"/>
  </cols>
  <sheetData>
    <row r="1" ht="12.75">
      <c r="A1" s="41" t="s">
        <v>342</v>
      </c>
    </row>
    <row r="2" ht="12.75">
      <c r="A2" s="41" t="s">
        <v>350</v>
      </c>
    </row>
    <row r="4" spans="1:10" ht="12.75">
      <c r="A4" s="682" t="s">
        <v>91</v>
      </c>
      <c r="B4" s="683"/>
      <c r="C4" s="683"/>
      <c r="D4" s="683"/>
      <c r="E4" s="683"/>
      <c r="F4" s="683"/>
      <c r="G4" s="683"/>
      <c r="H4" s="683"/>
      <c r="I4" s="684"/>
      <c r="J4" s="9"/>
    </row>
    <row r="5" spans="1:21" ht="15">
      <c r="A5" s="42"/>
      <c r="B5" s="685" t="s">
        <v>11</v>
      </c>
      <c r="C5" s="686"/>
      <c r="D5" s="686"/>
      <c r="E5" s="686"/>
      <c r="F5" s="686"/>
      <c r="G5" s="686"/>
      <c r="H5" s="43"/>
      <c r="I5" s="44"/>
      <c r="J5" s="10"/>
      <c r="M5"/>
      <c r="N5"/>
      <c r="O5"/>
      <c r="P5"/>
      <c r="Q5"/>
      <c r="R5"/>
      <c r="S5"/>
      <c r="T5"/>
      <c r="U5"/>
    </row>
    <row r="6" spans="1:83" s="6" customFormat="1" ht="33.75" customHeight="1">
      <c r="A6" s="45" t="s">
        <v>0</v>
      </c>
      <c r="B6" s="46" t="s">
        <v>4</v>
      </c>
      <c r="C6" s="46" t="s">
        <v>5</v>
      </c>
      <c r="D6" s="46" t="s">
        <v>6</v>
      </c>
      <c r="E6" s="46" t="s">
        <v>7</v>
      </c>
      <c r="F6" s="46" t="s">
        <v>8</v>
      </c>
      <c r="G6" s="46" t="s">
        <v>9</v>
      </c>
      <c r="H6" s="47" t="s">
        <v>10</v>
      </c>
      <c r="I6" s="48" t="s">
        <v>199</v>
      </c>
      <c r="J6" s="639"/>
      <c r="K6" s="291"/>
      <c r="L6" s="291"/>
      <c r="M6"/>
      <c r="N6"/>
      <c r="O6"/>
      <c r="P6"/>
      <c r="Q6"/>
      <c r="R6"/>
      <c r="S6"/>
      <c r="T6"/>
      <c r="U6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</row>
    <row r="7" spans="1:21" ht="15.75" customHeight="1" outlineLevel="1">
      <c r="A7" s="15" t="s">
        <v>206</v>
      </c>
      <c r="B7" s="49">
        <v>10</v>
      </c>
      <c r="C7" s="49">
        <v>18</v>
      </c>
      <c r="D7" s="49">
        <v>70</v>
      </c>
      <c r="E7" s="49">
        <v>206</v>
      </c>
      <c r="F7" s="49">
        <v>2496</v>
      </c>
      <c r="G7" s="49">
        <v>2668</v>
      </c>
      <c r="H7" s="50">
        <v>5468</v>
      </c>
      <c r="I7" s="51">
        <v>5746.5</v>
      </c>
      <c r="J7" s="9"/>
      <c r="K7" s="1"/>
      <c r="M7" s="520"/>
      <c r="N7" s="521"/>
      <c r="O7" s="521"/>
      <c r="P7" s="521"/>
      <c r="Q7" s="521"/>
      <c r="R7" s="521"/>
      <c r="S7" s="521"/>
      <c r="T7" s="521"/>
      <c r="U7" s="521"/>
    </row>
    <row r="8" spans="1:21" ht="15.75" customHeight="1" outlineLevel="1">
      <c r="A8" s="21" t="s">
        <v>25</v>
      </c>
      <c r="B8" s="52">
        <v>4</v>
      </c>
      <c r="C8" s="52">
        <v>8</v>
      </c>
      <c r="D8" s="52">
        <v>36</v>
      </c>
      <c r="E8" s="52">
        <v>125</v>
      </c>
      <c r="F8" s="52">
        <v>937</v>
      </c>
      <c r="G8" s="52">
        <v>684</v>
      </c>
      <c r="H8" s="53">
        <v>1794</v>
      </c>
      <c r="I8" s="54">
        <v>1849.875</v>
      </c>
      <c r="J8" s="9"/>
      <c r="K8" s="1"/>
      <c r="M8" s="520"/>
      <c r="N8" s="521"/>
      <c r="O8" s="521"/>
      <c r="P8" s="521"/>
      <c r="Q8" s="521"/>
      <c r="R8" s="521"/>
      <c r="S8" s="521"/>
      <c r="T8" s="521"/>
      <c r="U8" s="521"/>
    </row>
    <row r="9" spans="1:21" ht="15.75" customHeight="1" outlineLevel="1">
      <c r="A9" s="15" t="s">
        <v>207</v>
      </c>
      <c r="B9" s="49">
        <v>1</v>
      </c>
      <c r="C9" s="49">
        <v>1</v>
      </c>
      <c r="D9" s="49">
        <v>3</v>
      </c>
      <c r="E9" s="49">
        <v>6</v>
      </c>
      <c r="F9" s="49">
        <v>145</v>
      </c>
      <c r="G9" s="49">
        <v>53</v>
      </c>
      <c r="H9" s="55">
        <v>209</v>
      </c>
      <c r="I9" s="51">
        <v>213.25</v>
      </c>
      <c r="J9" s="9"/>
      <c r="K9" s="1"/>
      <c r="M9" s="520"/>
      <c r="N9" s="521"/>
      <c r="O9" s="521"/>
      <c r="P9" s="521"/>
      <c r="Q9" s="521"/>
      <c r="R9" s="521"/>
      <c r="S9" s="521"/>
      <c r="T9" s="521"/>
      <c r="U9" s="521"/>
    </row>
    <row r="10" spans="1:21" ht="15.75" customHeight="1" outlineLevel="1">
      <c r="A10" s="21" t="s">
        <v>26</v>
      </c>
      <c r="B10" s="52">
        <v>2</v>
      </c>
      <c r="C10" s="52">
        <v>1</v>
      </c>
      <c r="D10" s="52">
        <v>11</v>
      </c>
      <c r="E10" s="52">
        <v>34</v>
      </c>
      <c r="F10" s="52">
        <v>359</v>
      </c>
      <c r="G10" s="52">
        <v>175</v>
      </c>
      <c r="H10" s="53">
        <v>582</v>
      </c>
      <c r="I10" s="54">
        <v>595.5</v>
      </c>
      <c r="J10" s="9"/>
      <c r="K10" s="1"/>
      <c r="M10" s="520"/>
      <c r="N10" s="521"/>
      <c r="O10" s="521"/>
      <c r="P10" s="521"/>
      <c r="Q10" s="521"/>
      <c r="R10" s="521"/>
      <c r="S10" s="521"/>
      <c r="T10" s="521"/>
      <c r="U10" s="521"/>
    </row>
    <row r="11" spans="1:21" ht="15.75" customHeight="1" outlineLevel="1">
      <c r="A11" s="15" t="s">
        <v>27</v>
      </c>
      <c r="B11" s="49">
        <v>13</v>
      </c>
      <c r="C11" s="49">
        <v>8</v>
      </c>
      <c r="D11" s="49">
        <v>33</v>
      </c>
      <c r="E11" s="49">
        <v>77</v>
      </c>
      <c r="F11" s="49">
        <v>724</v>
      </c>
      <c r="G11" s="49">
        <v>561</v>
      </c>
      <c r="H11" s="55">
        <v>1416</v>
      </c>
      <c r="I11" s="51">
        <v>1458.75</v>
      </c>
      <c r="J11" s="9"/>
      <c r="K11" s="1"/>
      <c r="M11" s="520"/>
      <c r="N11" s="521"/>
      <c r="O11" s="521"/>
      <c r="P11" s="521"/>
      <c r="Q11" s="521"/>
      <c r="R11" s="521"/>
      <c r="S11" s="521"/>
      <c r="T11" s="521"/>
      <c r="U11" s="521"/>
    </row>
    <row r="12" spans="1:21" ht="15.75" customHeight="1" outlineLevel="1">
      <c r="A12" s="21" t="s">
        <v>28</v>
      </c>
      <c r="B12" s="52">
        <v>6</v>
      </c>
      <c r="C12" s="52">
        <v>5</v>
      </c>
      <c r="D12" s="52">
        <v>9</v>
      </c>
      <c r="E12" s="52">
        <v>30</v>
      </c>
      <c r="F12" s="52">
        <v>265</v>
      </c>
      <c r="G12" s="52">
        <v>251</v>
      </c>
      <c r="H12" s="53">
        <v>566</v>
      </c>
      <c r="I12" s="54">
        <v>586.5</v>
      </c>
      <c r="J12" s="9"/>
      <c r="K12" s="1"/>
      <c r="M12" s="520"/>
      <c r="N12" s="521"/>
      <c r="O12" s="521"/>
      <c r="P12" s="521"/>
      <c r="Q12" s="521"/>
      <c r="R12" s="521"/>
      <c r="S12" s="521"/>
      <c r="T12" s="521"/>
      <c r="U12" s="521"/>
    </row>
    <row r="13" spans="1:21" ht="15.75" customHeight="1" outlineLevel="1">
      <c r="A13" s="15" t="s">
        <v>29</v>
      </c>
      <c r="B13" s="49">
        <v>7</v>
      </c>
      <c r="C13" s="49">
        <v>10</v>
      </c>
      <c r="D13" s="49">
        <v>13</v>
      </c>
      <c r="E13" s="49">
        <v>36</v>
      </c>
      <c r="F13" s="49">
        <v>314</v>
      </c>
      <c r="G13" s="49">
        <v>175</v>
      </c>
      <c r="H13" s="55">
        <v>555</v>
      </c>
      <c r="I13" s="51">
        <v>561.875</v>
      </c>
      <c r="J13" s="9"/>
      <c r="K13" s="1"/>
      <c r="M13" s="520"/>
      <c r="N13" s="521"/>
      <c r="O13" s="521"/>
      <c r="P13" s="521"/>
      <c r="Q13" s="521"/>
      <c r="R13" s="521"/>
      <c r="S13" s="521"/>
      <c r="T13" s="521"/>
      <c r="U13" s="521"/>
    </row>
    <row r="14" spans="1:21" ht="15.75" customHeight="1" outlineLevel="1">
      <c r="A14" s="21" t="s">
        <v>30</v>
      </c>
      <c r="B14" s="52">
        <v>7</v>
      </c>
      <c r="C14" s="52"/>
      <c r="D14" s="52">
        <v>4</v>
      </c>
      <c r="E14" s="52">
        <v>19</v>
      </c>
      <c r="F14" s="52">
        <v>66</v>
      </c>
      <c r="G14" s="52">
        <v>20</v>
      </c>
      <c r="H14" s="53">
        <v>116</v>
      </c>
      <c r="I14" s="54">
        <v>111.625</v>
      </c>
      <c r="J14" s="9"/>
      <c r="K14" s="1"/>
      <c r="M14" s="520"/>
      <c r="N14" s="521"/>
      <c r="O14" s="521"/>
      <c r="P14" s="521"/>
      <c r="Q14" s="521"/>
      <c r="R14" s="521"/>
      <c r="S14" s="521"/>
      <c r="T14" s="521"/>
      <c r="U14" s="521"/>
    </row>
    <row r="15" spans="1:21" ht="15.75" customHeight="1" outlineLevel="1">
      <c r="A15" s="15" t="s">
        <v>33</v>
      </c>
      <c r="B15" s="49">
        <v>1</v>
      </c>
      <c r="C15" s="49"/>
      <c r="D15" s="49">
        <v>8</v>
      </c>
      <c r="E15" s="49">
        <v>7</v>
      </c>
      <c r="F15" s="49">
        <v>33</v>
      </c>
      <c r="G15" s="49">
        <v>13</v>
      </c>
      <c r="H15" s="55">
        <v>62</v>
      </c>
      <c r="I15" s="51">
        <v>60.25</v>
      </c>
      <c r="J15" s="9"/>
      <c r="K15" s="1"/>
      <c r="M15" s="520"/>
      <c r="N15" s="521"/>
      <c r="O15" s="521"/>
      <c r="P15" s="521"/>
      <c r="Q15" s="521"/>
      <c r="R15" s="521"/>
      <c r="S15" s="521"/>
      <c r="T15" s="521"/>
      <c r="U15" s="521"/>
    </row>
    <row r="16" spans="1:21" ht="15.75" customHeight="1" outlineLevel="1">
      <c r="A16" s="21" t="s">
        <v>34</v>
      </c>
      <c r="B16" s="52">
        <v>2</v>
      </c>
      <c r="C16" s="52">
        <v>2</v>
      </c>
      <c r="D16" s="52">
        <v>11</v>
      </c>
      <c r="E16" s="52">
        <v>27</v>
      </c>
      <c r="F16" s="52">
        <v>193</v>
      </c>
      <c r="G16" s="52">
        <v>174</v>
      </c>
      <c r="H16" s="53">
        <v>409</v>
      </c>
      <c r="I16" s="54">
        <v>422.875</v>
      </c>
      <c r="J16" s="9"/>
      <c r="K16" s="1"/>
      <c r="M16" s="520"/>
      <c r="N16" s="521"/>
      <c r="O16" s="521"/>
      <c r="P16" s="521"/>
      <c r="Q16" s="521"/>
      <c r="R16" s="521"/>
      <c r="S16" s="521"/>
      <c r="T16" s="521"/>
      <c r="U16" s="521"/>
    </row>
    <row r="17" spans="1:21" ht="15.75" customHeight="1" outlineLevel="1">
      <c r="A17" s="15" t="s">
        <v>35</v>
      </c>
      <c r="B17" s="49"/>
      <c r="C17" s="49">
        <v>1</v>
      </c>
      <c r="D17" s="49">
        <v>5</v>
      </c>
      <c r="E17" s="49">
        <v>4</v>
      </c>
      <c r="F17" s="49">
        <v>17</v>
      </c>
      <c r="G17" s="49">
        <v>11</v>
      </c>
      <c r="H17" s="55">
        <v>38</v>
      </c>
      <c r="I17" s="51">
        <v>37.25</v>
      </c>
      <c r="J17" s="9"/>
      <c r="K17" s="1"/>
      <c r="M17" s="520"/>
      <c r="N17" s="521"/>
      <c r="O17" s="521"/>
      <c r="P17" s="521"/>
      <c r="Q17" s="521"/>
      <c r="R17" s="521"/>
      <c r="S17" s="521"/>
      <c r="T17" s="521"/>
      <c r="U17" s="521"/>
    </row>
    <row r="18" spans="1:21" ht="15.75" customHeight="1" outlineLevel="1">
      <c r="A18" s="21" t="s">
        <v>36</v>
      </c>
      <c r="B18" s="52">
        <v>4</v>
      </c>
      <c r="C18" s="52">
        <v>4</v>
      </c>
      <c r="D18" s="52">
        <v>6</v>
      </c>
      <c r="E18" s="52">
        <v>14</v>
      </c>
      <c r="F18" s="52">
        <v>147</v>
      </c>
      <c r="G18" s="52">
        <v>13</v>
      </c>
      <c r="H18" s="53">
        <v>188</v>
      </c>
      <c r="I18" s="54">
        <v>182.875</v>
      </c>
      <c r="J18" s="9"/>
      <c r="K18" s="1"/>
      <c r="M18" s="520"/>
      <c r="N18" s="521"/>
      <c r="O18" s="521"/>
      <c r="P18" s="521"/>
      <c r="Q18" s="521"/>
      <c r="R18" s="521"/>
      <c r="S18" s="521"/>
      <c r="T18" s="521"/>
      <c r="U18" s="521"/>
    </row>
    <row r="19" spans="1:21" ht="15.75" customHeight="1" outlineLevel="1">
      <c r="A19" s="15" t="s">
        <v>37</v>
      </c>
      <c r="B19" s="49"/>
      <c r="C19" s="49"/>
      <c r="D19" s="49">
        <v>6</v>
      </c>
      <c r="E19" s="49">
        <v>6</v>
      </c>
      <c r="F19" s="49">
        <v>35</v>
      </c>
      <c r="G19" s="49"/>
      <c r="H19" s="55">
        <v>47</v>
      </c>
      <c r="I19" s="51">
        <v>44.75</v>
      </c>
      <c r="J19" s="9"/>
      <c r="K19" s="1"/>
      <c r="M19" s="520"/>
      <c r="N19" s="521"/>
      <c r="O19" s="521"/>
      <c r="P19" s="521"/>
      <c r="Q19" s="521"/>
      <c r="R19" s="521"/>
      <c r="S19" s="521"/>
      <c r="T19" s="521"/>
      <c r="U19" s="521"/>
    </row>
    <row r="20" spans="1:21" ht="15.75" customHeight="1" outlineLevel="1">
      <c r="A20" s="21" t="s">
        <v>38</v>
      </c>
      <c r="B20" s="52">
        <v>1</v>
      </c>
      <c r="C20" s="52">
        <v>1</v>
      </c>
      <c r="D20" s="52">
        <v>7</v>
      </c>
      <c r="E20" s="52">
        <v>3</v>
      </c>
      <c r="F20" s="52">
        <v>55</v>
      </c>
      <c r="G20" s="52">
        <v>11</v>
      </c>
      <c r="H20" s="53">
        <v>78</v>
      </c>
      <c r="I20" s="54">
        <v>76.375</v>
      </c>
      <c r="J20" s="9"/>
      <c r="K20" s="1"/>
      <c r="M20" s="520"/>
      <c r="N20" s="521"/>
      <c r="O20" s="521"/>
      <c r="P20" s="521"/>
      <c r="Q20" s="521"/>
      <c r="R20" s="521"/>
      <c r="S20" s="521"/>
      <c r="T20" s="521"/>
      <c r="U20" s="521"/>
    </row>
    <row r="21" spans="1:21" ht="15.75" customHeight="1" outlineLevel="1">
      <c r="A21" s="56" t="s">
        <v>208</v>
      </c>
      <c r="B21" s="49"/>
      <c r="C21" s="49"/>
      <c r="D21" s="49"/>
      <c r="E21" s="49">
        <v>9</v>
      </c>
      <c r="F21" s="49"/>
      <c r="G21" s="49"/>
      <c r="H21" s="55">
        <v>9</v>
      </c>
      <c r="I21" s="51">
        <v>7.875</v>
      </c>
      <c r="J21" s="9"/>
      <c r="K21" s="1"/>
      <c r="M21" s="520"/>
      <c r="N21" s="521"/>
      <c r="O21" s="521"/>
      <c r="P21" s="521"/>
      <c r="Q21" s="521"/>
      <c r="R21" s="521"/>
      <c r="S21" s="521"/>
      <c r="T21" s="521"/>
      <c r="U21" s="521"/>
    </row>
    <row r="22" spans="1:21" ht="15.75" customHeight="1" outlineLevel="1">
      <c r="A22" s="21" t="s">
        <v>39</v>
      </c>
      <c r="B22" s="52">
        <v>1</v>
      </c>
      <c r="C22" s="52">
        <v>2</v>
      </c>
      <c r="D22" s="52">
        <v>10</v>
      </c>
      <c r="E22" s="52">
        <v>20</v>
      </c>
      <c r="F22" s="52">
        <v>41</v>
      </c>
      <c r="G22" s="52">
        <v>4</v>
      </c>
      <c r="H22" s="53">
        <v>78</v>
      </c>
      <c r="I22" s="54">
        <v>72.25</v>
      </c>
      <c r="J22" s="9"/>
      <c r="K22" s="1"/>
      <c r="M22" s="520"/>
      <c r="N22" s="521"/>
      <c r="O22" s="521"/>
      <c r="P22" s="521"/>
      <c r="Q22" s="521"/>
      <c r="R22" s="521"/>
      <c r="S22" s="521"/>
      <c r="T22" s="521"/>
      <c r="U22" s="521"/>
    </row>
    <row r="23" spans="1:21" ht="15.75" customHeight="1" outlineLevel="1">
      <c r="A23" s="15" t="s">
        <v>40</v>
      </c>
      <c r="B23" s="49">
        <v>3</v>
      </c>
      <c r="C23" s="49">
        <v>4</v>
      </c>
      <c r="D23" s="49">
        <v>1</v>
      </c>
      <c r="E23" s="49">
        <v>1</v>
      </c>
      <c r="F23" s="49">
        <v>16</v>
      </c>
      <c r="G23" s="49">
        <v>6</v>
      </c>
      <c r="H23" s="55">
        <v>31</v>
      </c>
      <c r="I23" s="51">
        <v>28.375</v>
      </c>
      <c r="J23" s="9"/>
      <c r="K23" s="1"/>
      <c r="M23" s="520"/>
      <c r="N23" s="521"/>
      <c r="O23" s="521"/>
      <c r="P23" s="521"/>
      <c r="Q23" s="521"/>
      <c r="R23" s="521"/>
      <c r="S23" s="521"/>
      <c r="T23" s="521"/>
      <c r="U23" s="521"/>
    </row>
    <row r="24" spans="1:21" ht="15.75" customHeight="1" outlineLevel="1">
      <c r="A24" s="21" t="s">
        <v>41</v>
      </c>
      <c r="B24" s="52"/>
      <c r="C24" s="52">
        <v>1</v>
      </c>
      <c r="D24" s="52">
        <v>3</v>
      </c>
      <c r="E24" s="52">
        <v>6</v>
      </c>
      <c r="F24" s="52">
        <v>27</v>
      </c>
      <c r="G24" s="52">
        <v>16</v>
      </c>
      <c r="H24" s="53">
        <v>53</v>
      </c>
      <c r="I24" s="54">
        <v>53.125</v>
      </c>
      <c r="J24" s="9"/>
      <c r="K24" s="1"/>
      <c r="M24" s="520"/>
      <c r="N24" s="521"/>
      <c r="O24" s="521"/>
      <c r="P24" s="521"/>
      <c r="Q24" s="521"/>
      <c r="R24" s="521"/>
      <c r="S24" s="521"/>
      <c r="T24" s="521"/>
      <c r="U24" s="521"/>
    </row>
    <row r="25" spans="1:21" ht="15.75" customHeight="1" outlineLevel="1">
      <c r="A25" s="15" t="s">
        <v>42</v>
      </c>
      <c r="B25" s="49">
        <v>3</v>
      </c>
      <c r="C25" s="49">
        <v>1</v>
      </c>
      <c r="D25" s="49">
        <v>14</v>
      </c>
      <c r="E25" s="49">
        <v>21</v>
      </c>
      <c r="F25" s="49">
        <v>136</v>
      </c>
      <c r="G25" s="49">
        <v>37</v>
      </c>
      <c r="H25" s="55">
        <v>212</v>
      </c>
      <c r="I25" s="51">
        <v>208.625</v>
      </c>
      <c r="J25" s="9"/>
      <c r="K25" s="1"/>
      <c r="M25" s="520"/>
      <c r="N25" s="521"/>
      <c r="O25" s="521"/>
      <c r="P25" s="521"/>
      <c r="Q25" s="521"/>
      <c r="R25" s="521"/>
      <c r="S25" s="521"/>
      <c r="T25" s="521"/>
      <c r="U25" s="521"/>
    </row>
    <row r="26" spans="1:21" ht="15.75" customHeight="1" outlineLevel="1">
      <c r="A26" s="21" t="s">
        <v>43</v>
      </c>
      <c r="B26" s="52"/>
      <c r="C26" s="52">
        <v>2</v>
      </c>
      <c r="D26" s="52">
        <v>4</v>
      </c>
      <c r="E26" s="52">
        <v>7</v>
      </c>
      <c r="F26" s="52">
        <v>5</v>
      </c>
      <c r="G26" s="52"/>
      <c r="H26" s="53">
        <v>18</v>
      </c>
      <c r="I26" s="54">
        <v>15.375</v>
      </c>
      <c r="J26" s="9"/>
      <c r="K26" s="1"/>
      <c r="M26" s="520"/>
      <c r="N26" s="521"/>
      <c r="O26" s="521"/>
      <c r="P26" s="521"/>
      <c r="Q26" s="521"/>
      <c r="R26" s="521"/>
      <c r="S26" s="521"/>
      <c r="T26" s="521"/>
      <c r="U26" s="521"/>
    </row>
    <row r="27" spans="1:21" ht="15.75" customHeight="1" outlineLevel="1">
      <c r="A27" s="21" t="s">
        <v>45</v>
      </c>
      <c r="B27" s="52">
        <v>2</v>
      </c>
      <c r="C27" s="52"/>
      <c r="D27" s="52"/>
      <c r="E27" s="52">
        <v>4</v>
      </c>
      <c r="F27" s="52">
        <v>27</v>
      </c>
      <c r="G27" s="52">
        <v>23</v>
      </c>
      <c r="H27" s="53">
        <v>56</v>
      </c>
      <c r="I27" s="54">
        <v>57.375</v>
      </c>
      <c r="J27" s="9"/>
      <c r="K27" s="1"/>
      <c r="M27" s="520"/>
      <c r="N27" s="521"/>
      <c r="O27" s="521"/>
      <c r="P27" s="521"/>
      <c r="Q27" s="521"/>
      <c r="R27" s="521"/>
      <c r="S27" s="521"/>
      <c r="T27" s="521"/>
      <c r="U27" s="521"/>
    </row>
    <row r="28" spans="1:21" ht="15.75" customHeight="1" outlineLevel="1">
      <c r="A28" s="15" t="s">
        <v>46</v>
      </c>
      <c r="B28" s="49"/>
      <c r="C28" s="49"/>
      <c r="D28" s="49"/>
      <c r="E28" s="49"/>
      <c r="F28" s="49">
        <v>12</v>
      </c>
      <c r="G28" s="49"/>
      <c r="H28" s="55">
        <v>12</v>
      </c>
      <c r="I28" s="51">
        <v>12</v>
      </c>
      <c r="J28" s="9"/>
      <c r="K28" s="1"/>
      <c r="M28" s="520"/>
      <c r="N28" s="521"/>
      <c r="O28" s="521"/>
      <c r="P28" s="521"/>
      <c r="Q28" s="521"/>
      <c r="R28" s="521"/>
      <c r="S28" s="521"/>
      <c r="T28" s="521"/>
      <c r="U28" s="521"/>
    </row>
    <row r="29" spans="1:21" ht="15.75" customHeight="1" outlineLevel="1">
      <c r="A29" s="21" t="s">
        <v>49</v>
      </c>
      <c r="B29" s="52"/>
      <c r="C29" s="52"/>
      <c r="D29" s="52">
        <v>2</v>
      </c>
      <c r="E29" s="52">
        <v>1</v>
      </c>
      <c r="F29" s="52">
        <v>14</v>
      </c>
      <c r="G29" s="52"/>
      <c r="H29" s="53">
        <v>17</v>
      </c>
      <c r="I29" s="54">
        <v>16.375</v>
      </c>
      <c r="J29" s="9"/>
      <c r="K29" s="1"/>
      <c r="M29" s="520"/>
      <c r="N29" s="521"/>
      <c r="O29" s="521"/>
      <c r="P29" s="521"/>
      <c r="Q29" s="521"/>
      <c r="R29" s="521"/>
      <c r="S29" s="521"/>
      <c r="T29" s="521"/>
      <c r="U29" s="521"/>
    </row>
    <row r="30" spans="1:21" ht="15.75" customHeight="1" outlineLevel="1">
      <c r="A30" s="15" t="s">
        <v>50</v>
      </c>
      <c r="B30" s="49">
        <v>4</v>
      </c>
      <c r="C30" s="49">
        <v>4</v>
      </c>
      <c r="D30" s="49">
        <v>17</v>
      </c>
      <c r="E30" s="49">
        <v>34</v>
      </c>
      <c r="F30" s="49">
        <v>76</v>
      </c>
      <c r="G30" s="49">
        <v>100</v>
      </c>
      <c r="H30" s="55">
        <v>235</v>
      </c>
      <c r="I30" s="51">
        <v>235.5</v>
      </c>
      <c r="J30" s="9"/>
      <c r="K30" s="1"/>
      <c r="M30" s="520"/>
      <c r="N30" s="521"/>
      <c r="O30" s="521"/>
      <c r="P30" s="521"/>
      <c r="Q30" s="521"/>
      <c r="R30" s="521"/>
      <c r="S30" s="521"/>
      <c r="T30" s="521"/>
      <c r="U30" s="521"/>
    </row>
    <row r="31" spans="1:21" ht="15.75" customHeight="1" outlineLevel="1">
      <c r="A31" s="21" t="s">
        <v>51</v>
      </c>
      <c r="B31" s="52">
        <v>3</v>
      </c>
      <c r="C31" s="52">
        <v>1</v>
      </c>
      <c r="D31" s="52">
        <v>5</v>
      </c>
      <c r="E31" s="52">
        <v>1</v>
      </c>
      <c r="F31" s="52">
        <v>42</v>
      </c>
      <c r="G31" s="52"/>
      <c r="H31" s="53">
        <v>52</v>
      </c>
      <c r="I31" s="54">
        <v>48.75</v>
      </c>
      <c r="J31" s="9"/>
      <c r="K31" s="1"/>
      <c r="M31" s="520"/>
      <c r="N31" s="521"/>
      <c r="O31" s="521"/>
      <c r="P31" s="521"/>
      <c r="Q31" s="521"/>
      <c r="R31" s="521"/>
      <c r="S31" s="521"/>
      <c r="T31" s="521"/>
      <c r="U31" s="521"/>
    </row>
    <row r="32" spans="1:21" ht="15.75" customHeight="1" outlineLevel="1">
      <c r="A32" s="15" t="s">
        <v>52</v>
      </c>
      <c r="B32" s="49"/>
      <c r="C32" s="49">
        <v>2</v>
      </c>
      <c r="D32" s="49"/>
      <c r="E32" s="49">
        <v>2</v>
      </c>
      <c r="F32" s="49">
        <v>35</v>
      </c>
      <c r="G32" s="49">
        <v>17</v>
      </c>
      <c r="H32" s="55">
        <v>56</v>
      </c>
      <c r="I32" s="51">
        <v>57.125</v>
      </c>
      <c r="J32" s="9"/>
      <c r="K32" s="1"/>
      <c r="M32" s="520"/>
      <c r="N32" s="521"/>
      <c r="O32" s="521"/>
      <c r="P32" s="521"/>
      <c r="Q32" s="521"/>
      <c r="R32" s="521"/>
      <c r="S32" s="521"/>
      <c r="T32" s="521"/>
      <c r="U32" s="521"/>
    </row>
    <row r="33" spans="1:21" ht="15.75" customHeight="1" outlineLevel="1">
      <c r="A33" s="21" t="s">
        <v>53</v>
      </c>
      <c r="B33" s="52">
        <v>1</v>
      </c>
      <c r="C33" s="52"/>
      <c r="D33" s="52">
        <v>2</v>
      </c>
      <c r="E33" s="52">
        <v>4</v>
      </c>
      <c r="F33" s="52">
        <v>21</v>
      </c>
      <c r="G33" s="52">
        <v>1</v>
      </c>
      <c r="H33" s="53">
        <v>29</v>
      </c>
      <c r="I33" s="54">
        <v>27.625</v>
      </c>
      <c r="J33" s="9"/>
      <c r="K33" s="1"/>
      <c r="M33" s="520"/>
      <c r="N33" s="521"/>
      <c r="O33" s="521"/>
      <c r="P33" s="521"/>
      <c r="Q33" s="521"/>
      <c r="R33" s="521"/>
      <c r="S33" s="521"/>
      <c r="T33" s="521"/>
      <c r="U33" s="521"/>
    </row>
    <row r="34" spans="1:21" ht="15.75" customHeight="1" outlineLevel="1">
      <c r="A34" s="15" t="s">
        <v>54</v>
      </c>
      <c r="B34" s="49">
        <v>2</v>
      </c>
      <c r="C34" s="49">
        <v>2</v>
      </c>
      <c r="D34" s="49"/>
      <c r="E34" s="49">
        <v>4</v>
      </c>
      <c r="F34" s="49">
        <v>11</v>
      </c>
      <c r="G34" s="49">
        <v>2</v>
      </c>
      <c r="H34" s="55">
        <v>21</v>
      </c>
      <c r="I34" s="51">
        <v>19</v>
      </c>
      <c r="J34" s="9"/>
      <c r="K34" s="1"/>
      <c r="M34" s="520"/>
      <c r="N34" s="521"/>
      <c r="O34" s="521"/>
      <c r="P34" s="521"/>
      <c r="Q34" s="521"/>
      <c r="R34" s="521"/>
      <c r="S34" s="521"/>
      <c r="T34" s="521"/>
      <c r="U34" s="521"/>
    </row>
    <row r="35" spans="1:21" ht="15.75" customHeight="1" outlineLevel="1">
      <c r="A35" s="21" t="s">
        <v>55</v>
      </c>
      <c r="B35" s="52">
        <v>3</v>
      </c>
      <c r="C35" s="52">
        <v>3</v>
      </c>
      <c r="D35" s="52">
        <v>56</v>
      </c>
      <c r="E35" s="52">
        <v>100</v>
      </c>
      <c r="F35" s="52">
        <v>568</v>
      </c>
      <c r="G35" s="52">
        <v>143</v>
      </c>
      <c r="H35" s="53">
        <v>873</v>
      </c>
      <c r="I35" s="54">
        <v>861.75</v>
      </c>
      <c r="J35" s="9"/>
      <c r="K35" s="1"/>
      <c r="M35" s="520"/>
      <c r="N35" s="521"/>
      <c r="O35" s="521"/>
      <c r="P35" s="521"/>
      <c r="Q35" s="521"/>
      <c r="R35" s="521"/>
      <c r="S35" s="521"/>
      <c r="T35" s="521"/>
      <c r="U35" s="521"/>
    </row>
    <row r="36" spans="1:21" ht="15.75" customHeight="1" outlineLevel="1">
      <c r="A36" s="15" t="s">
        <v>56</v>
      </c>
      <c r="B36" s="49">
        <v>2</v>
      </c>
      <c r="C36" s="49"/>
      <c r="D36" s="49">
        <v>6</v>
      </c>
      <c r="E36" s="49">
        <v>2</v>
      </c>
      <c r="F36" s="49">
        <v>125</v>
      </c>
      <c r="G36" s="49">
        <v>6</v>
      </c>
      <c r="H36" s="55">
        <v>141</v>
      </c>
      <c r="I36" s="51">
        <v>139</v>
      </c>
      <c r="J36" s="9"/>
      <c r="K36" s="1"/>
      <c r="M36" s="520"/>
      <c r="N36" s="521"/>
      <c r="O36" s="521"/>
      <c r="P36" s="521"/>
      <c r="Q36" s="521"/>
      <c r="R36" s="521"/>
      <c r="S36" s="521"/>
      <c r="T36" s="521"/>
      <c r="U36" s="521"/>
    </row>
    <row r="37" spans="1:21" ht="15.75" customHeight="1" outlineLevel="1">
      <c r="A37" s="21" t="s">
        <v>57</v>
      </c>
      <c r="B37" s="52">
        <v>5</v>
      </c>
      <c r="C37" s="52">
        <v>2</v>
      </c>
      <c r="D37" s="52">
        <v>5</v>
      </c>
      <c r="E37" s="52">
        <v>11</v>
      </c>
      <c r="F37" s="52">
        <v>77</v>
      </c>
      <c r="G37" s="52">
        <v>17</v>
      </c>
      <c r="H37" s="53">
        <v>117</v>
      </c>
      <c r="I37" s="54">
        <v>113.3</v>
      </c>
      <c r="J37" s="9"/>
      <c r="K37" s="1"/>
      <c r="M37" s="520"/>
      <c r="N37" s="521"/>
      <c r="O37" s="521"/>
      <c r="P37" s="521"/>
      <c r="Q37" s="521"/>
      <c r="R37" s="521"/>
      <c r="S37" s="521"/>
      <c r="T37" s="521"/>
      <c r="U37" s="521"/>
    </row>
    <row r="38" spans="1:21" ht="15.75" customHeight="1" outlineLevel="1">
      <c r="A38" s="15" t="s">
        <v>58</v>
      </c>
      <c r="B38" s="49">
        <v>1</v>
      </c>
      <c r="C38" s="49">
        <v>1</v>
      </c>
      <c r="D38" s="49">
        <v>18</v>
      </c>
      <c r="E38" s="49">
        <v>21</v>
      </c>
      <c r="F38" s="49">
        <v>42</v>
      </c>
      <c r="G38" s="49">
        <v>35</v>
      </c>
      <c r="H38" s="55">
        <v>118</v>
      </c>
      <c r="I38" s="51">
        <v>114.375</v>
      </c>
      <c r="J38" s="9"/>
      <c r="K38" s="1"/>
      <c r="M38" s="520"/>
      <c r="N38" s="521"/>
      <c r="O38" s="521"/>
      <c r="P38" s="521"/>
      <c r="Q38" s="521"/>
      <c r="R38" s="521"/>
      <c r="S38" s="521"/>
      <c r="T38" s="521"/>
      <c r="U38" s="521"/>
    </row>
    <row r="39" spans="1:21" ht="15.75" customHeight="1" outlineLevel="1">
      <c r="A39" s="21" t="s">
        <v>59</v>
      </c>
      <c r="B39" s="52">
        <v>1</v>
      </c>
      <c r="C39" s="52"/>
      <c r="D39" s="52">
        <v>6</v>
      </c>
      <c r="E39" s="52">
        <v>7</v>
      </c>
      <c r="F39" s="52">
        <v>29</v>
      </c>
      <c r="G39" s="52">
        <v>21</v>
      </c>
      <c r="H39" s="53">
        <v>64</v>
      </c>
      <c r="I39" s="54">
        <v>63.75</v>
      </c>
      <c r="J39" s="9"/>
      <c r="K39" s="1"/>
      <c r="M39" s="520"/>
      <c r="N39" s="521"/>
      <c r="O39" s="521"/>
      <c r="P39" s="521"/>
      <c r="Q39" s="521"/>
      <c r="R39" s="521"/>
      <c r="S39" s="521"/>
      <c r="T39" s="521"/>
      <c r="U39" s="521"/>
    </row>
    <row r="40" spans="1:21" ht="15.75" customHeight="1" outlineLevel="1">
      <c r="A40" s="15" t="s">
        <v>60</v>
      </c>
      <c r="B40" s="49">
        <v>1</v>
      </c>
      <c r="C40" s="49">
        <v>1</v>
      </c>
      <c r="D40" s="49">
        <v>5</v>
      </c>
      <c r="E40" s="49">
        <v>2</v>
      </c>
      <c r="F40" s="49">
        <v>15</v>
      </c>
      <c r="G40" s="49">
        <v>7</v>
      </c>
      <c r="H40" s="55">
        <v>31</v>
      </c>
      <c r="I40" s="51">
        <v>29.5</v>
      </c>
      <c r="J40" s="9"/>
      <c r="K40" s="1"/>
      <c r="M40" s="520"/>
      <c r="N40" s="521"/>
      <c r="O40" s="521"/>
      <c r="P40" s="521"/>
      <c r="Q40" s="521"/>
      <c r="R40" s="521"/>
      <c r="S40" s="521"/>
      <c r="T40" s="521"/>
      <c r="U40" s="521"/>
    </row>
    <row r="41" spans="1:21" ht="15.75" customHeight="1" outlineLevel="1">
      <c r="A41" s="21" t="s">
        <v>61</v>
      </c>
      <c r="B41" s="52"/>
      <c r="C41" s="52"/>
      <c r="D41" s="52"/>
      <c r="E41" s="52">
        <v>2</v>
      </c>
      <c r="F41" s="52">
        <v>27</v>
      </c>
      <c r="G41" s="52"/>
      <c r="H41" s="53">
        <v>29</v>
      </c>
      <c r="I41" s="54">
        <v>28.75</v>
      </c>
      <c r="J41" s="9"/>
      <c r="K41" s="1"/>
      <c r="M41" s="520"/>
      <c r="N41" s="521"/>
      <c r="O41" s="521"/>
      <c r="P41" s="521"/>
      <c r="Q41" s="521"/>
      <c r="R41" s="521"/>
      <c r="S41" s="521"/>
      <c r="T41" s="521"/>
      <c r="U41" s="521"/>
    </row>
    <row r="42" spans="1:21" ht="15.75" customHeight="1" outlineLevel="1">
      <c r="A42" s="15" t="s">
        <v>62</v>
      </c>
      <c r="B42" s="49"/>
      <c r="C42" s="49"/>
      <c r="D42" s="49">
        <v>4</v>
      </c>
      <c r="E42" s="49">
        <v>7</v>
      </c>
      <c r="F42" s="49">
        <v>9</v>
      </c>
      <c r="G42" s="49"/>
      <c r="H42" s="55">
        <v>20</v>
      </c>
      <c r="I42" s="51">
        <v>18.125</v>
      </c>
      <c r="J42" s="9"/>
      <c r="K42" s="1"/>
      <c r="M42" s="520"/>
      <c r="N42" s="521"/>
      <c r="O42" s="521"/>
      <c r="P42" s="521"/>
      <c r="Q42" s="521"/>
      <c r="R42" s="521"/>
      <c r="S42" s="521"/>
      <c r="T42" s="521"/>
      <c r="U42" s="521"/>
    </row>
    <row r="43" spans="1:21" ht="15.75" customHeight="1" outlineLevel="1">
      <c r="A43" s="21" t="s">
        <v>63</v>
      </c>
      <c r="B43" s="52"/>
      <c r="C43" s="52">
        <v>4</v>
      </c>
      <c r="D43" s="52">
        <v>1</v>
      </c>
      <c r="E43" s="52">
        <v>4</v>
      </c>
      <c r="F43" s="52">
        <v>22</v>
      </c>
      <c r="G43" s="52"/>
      <c r="H43" s="53">
        <v>31</v>
      </c>
      <c r="I43" s="54">
        <v>28.75</v>
      </c>
      <c r="J43" s="9"/>
      <c r="K43" s="1"/>
      <c r="M43" s="520"/>
      <c r="N43" s="521"/>
      <c r="O43" s="521"/>
      <c r="P43" s="521"/>
      <c r="Q43" s="521"/>
      <c r="R43" s="521"/>
      <c r="S43" s="521"/>
      <c r="T43" s="521"/>
      <c r="U43" s="521"/>
    </row>
    <row r="44" spans="1:21" ht="15.75" customHeight="1" outlineLevel="1">
      <c r="A44" s="15" t="s">
        <v>64</v>
      </c>
      <c r="B44" s="49"/>
      <c r="C44" s="49"/>
      <c r="D44" s="49">
        <v>1</v>
      </c>
      <c r="E44" s="49">
        <v>16</v>
      </c>
      <c r="F44" s="49">
        <v>17</v>
      </c>
      <c r="G44" s="49">
        <v>4</v>
      </c>
      <c r="H44" s="244">
        <v>38</v>
      </c>
      <c r="I44" s="51">
        <v>36.25</v>
      </c>
      <c r="J44" s="9"/>
      <c r="K44" s="1"/>
      <c r="M44" s="520"/>
      <c r="N44" s="521"/>
      <c r="O44" s="521"/>
      <c r="P44" s="521"/>
      <c r="Q44" s="521"/>
      <c r="R44" s="521"/>
      <c r="S44" s="521"/>
      <c r="T44" s="521"/>
      <c r="U44" s="521"/>
    </row>
    <row r="45" spans="1:21" ht="15.75" customHeight="1" outlineLevel="1">
      <c r="A45" s="21" t="s">
        <v>65</v>
      </c>
      <c r="B45" s="52"/>
      <c r="C45" s="52">
        <v>1</v>
      </c>
      <c r="D45" s="52">
        <v>2</v>
      </c>
      <c r="E45" s="52"/>
      <c r="F45" s="52">
        <v>16</v>
      </c>
      <c r="G45" s="52">
        <v>4</v>
      </c>
      <c r="H45" s="53">
        <v>23</v>
      </c>
      <c r="I45" s="54">
        <v>22.625</v>
      </c>
      <c r="J45" s="9"/>
      <c r="K45" s="1"/>
      <c r="M45" s="520"/>
      <c r="N45" s="521"/>
      <c r="O45" s="521"/>
      <c r="P45" s="521"/>
      <c r="Q45" s="521"/>
      <c r="R45" s="521"/>
      <c r="S45" s="521"/>
      <c r="T45" s="521"/>
      <c r="U45" s="521"/>
    </row>
    <row r="46" spans="1:21" ht="15.75" customHeight="1" outlineLevel="1">
      <c r="A46" s="15" t="s">
        <v>66</v>
      </c>
      <c r="B46" s="49">
        <v>1</v>
      </c>
      <c r="C46" s="49"/>
      <c r="D46" s="49">
        <v>2</v>
      </c>
      <c r="E46" s="49">
        <v>4</v>
      </c>
      <c r="F46" s="49">
        <v>22</v>
      </c>
      <c r="G46" s="49">
        <v>6</v>
      </c>
      <c r="H46" s="55">
        <v>35</v>
      </c>
      <c r="I46" s="51">
        <v>34.25</v>
      </c>
      <c r="J46" s="9"/>
      <c r="K46" s="1"/>
      <c r="M46" s="520"/>
      <c r="N46" s="521"/>
      <c r="O46" s="521"/>
      <c r="P46" s="521"/>
      <c r="Q46" s="521"/>
      <c r="R46" s="521"/>
      <c r="S46" s="521"/>
      <c r="T46" s="521"/>
      <c r="U46" s="521"/>
    </row>
    <row r="47" spans="1:21" ht="15.75" customHeight="1" outlineLevel="1">
      <c r="A47" s="21" t="s">
        <v>67</v>
      </c>
      <c r="B47" s="52">
        <v>13</v>
      </c>
      <c r="C47" s="52">
        <v>8</v>
      </c>
      <c r="D47" s="52">
        <v>16</v>
      </c>
      <c r="E47" s="52">
        <v>34</v>
      </c>
      <c r="F47" s="52">
        <v>235</v>
      </c>
      <c r="G47" s="52">
        <v>51</v>
      </c>
      <c r="H47" s="53">
        <v>357</v>
      </c>
      <c r="I47" s="54">
        <v>345.625</v>
      </c>
      <c r="J47" s="9"/>
      <c r="K47" s="1"/>
      <c r="M47" s="520"/>
      <c r="N47" s="521"/>
      <c r="O47" s="521"/>
      <c r="P47" s="521"/>
      <c r="Q47" s="521"/>
      <c r="R47" s="521"/>
      <c r="S47" s="521"/>
      <c r="T47" s="521"/>
      <c r="U47" s="521"/>
    </row>
    <row r="48" spans="1:21" ht="15.75" customHeight="1" outlineLevel="1">
      <c r="A48" s="15" t="s">
        <v>68</v>
      </c>
      <c r="B48" s="49">
        <v>3</v>
      </c>
      <c r="C48" s="49"/>
      <c r="D48" s="49">
        <v>3</v>
      </c>
      <c r="E48" s="49">
        <v>9</v>
      </c>
      <c r="F48" s="49">
        <v>7</v>
      </c>
      <c r="G48" s="49">
        <v>2</v>
      </c>
      <c r="H48" s="55">
        <v>24</v>
      </c>
      <c r="I48" s="51">
        <v>20.875</v>
      </c>
      <c r="J48" s="9"/>
      <c r="K48" s="1"/>
      <c r="M48" s="520"/>
      <c r="N48" s="521"/>
      <c r="O48" s="521"/>
      <c r="P48" s="521"/>
      <c r="Q48" s="521"/>
      <c r="R48" s="521"/>
      <c r="S48" s="521"/>
      <c r="T48" s="521"/>
      <c r="U48" s="521"/>
    </row>
    <row r="49" spans="1:21" ht="15.75" customHeight="1" outlineLevel="1">
      <c r="A49" s="21" t="s">
        <v>69</v>
      </c>
      <c r="B49" s="52"/>
      <c r="C49" s="52"/>
      <c r="D49" s="52"/>
      <c r="E49" s="52"/>
      <c r="F49" s="52">
        <v>2</v>
      </c>
      <c r="G49" s="52"/>
      <c r="H49" s="53">
        <v>2</v>
      </c>
      <c r="I49" s="54">
        <v>2</v>
      </c>
      <c r="J49" s="9"/>
      <c r="K49" s="1"/>
      <c r="M49" s="520"/>
      <c r="N49" s="521"/>
      <c r="O49" s="521"/>
      <c r="P49" s="521"/>
      <c r="Q49" s="521"/>
      <c r="R49" s="521"/>
      <c r="S49" s="521"/>
      <c r="T49" s="521"/>
      <c r="U49" s="521"/>
    </row>
    <row r="50" spans="1:21" ht="15.75" customHeight="1" outlineLevel="1">
      <c r="A50" s="15" t="s">
        <v>70</v>
      </c>
      <c r="B50" s="49"/>
      <c r="C50" s="49"/>
      <c r="D50" s="49"/>
      <c r="E50" s="49">
        <v>11</v>
      </c>
      <c r="F50" s="49"/>
      <c r="G50" s="49"/>
      <c r="H50" s="55">
        <v>11</v>
      </c>
      <c r="I50" s="51">
        <v>9.625</v>
      </c>
      <c r="J50" s="9"/>
      <c r="K50" s="1"/>
      <c r="M50" s="520"/>
      <c r="N50" s="521"/>
      <c r="O50" s="521"/>
      <c r="P50" s="521"/>
      <c r="Q50" s="521"/>
      <c r="R50" s="521"/>
      <c r="S50" s="521"/>
      <c r="T50" s="521"/>
      <c r="U50" s="521"/>
    </row>
    <row r="51" spans="1:21" ht="15.75" customHeight="1" outlineLevel="1">
      <c r="A51" s="21" t="s">
        <v>71</v>
      </c>
      <c r="B51" s="52"/>
      <c r="C51" s="52"/>
      <c r="D51" s="52"/>
      <c r="E51" s="52">
        <v>2</v>
      </c>
      <c r="F51" s="52">
        <v>31</v>
      </c>
      <c r="G51" s="52">
        <v>1</v>
      </c>
      <c r="H51" s="53">
        <v>34</v>
      </c>
      <c r="I51" s="54">
        <v>33.875</v>
      </c>
      <c r="J51" s="9"/>
      <c r="K51" s="1"/>
      <c r="M51" s="520"/>
      <c r="N51" s="521"/>
      <c r="O51" s="521"/>
      <c r="P51" s="521"/>
      <c r="Q51" s="521"/>
      <c r="R51" s="521"/>
      <c r="S51" s="521"/>
      <c r="T51" s="521"/>
      <c r="U51" s="521"/>
    </row>
    <row r="52" spans="1:21" ht="15.75" customHeight="1" outlineLevel="1">
      <c r="A52" s="15" t="s">
        <v>72</v>
      </c>
      <c r="B52" s="49">
        <v>4</v>
      </c>
      <c r="C52" s="49">
        <v>11</v>
      </c>
      <c r="D52" s="49">
        <v>30</v>
      </c>
      <c r="E52" s="49">
        <v>62</v>
      </c>
      <c r="F52" s="49">
        <v>115</v>
      </c>
      <c r="G52" s="49">
        <v>12</v>
      </c>
      <c r="H52" s="55">
        <v>234</v>
      </c>
      <c r="I52" s="51">
        <v>214.125</v>
      </c>
      <c r="J52" s="9"/>
      <c r="K52" s="1"/>
      <c r="M52" s="520"/>
      <c r="N52" s="521"/>
      <c r="O52" s="521"/>
      <c r="P52" s="521"/>
      <c r="Q52" s="521"/>
      <c r="R52" s="521"/>
      <c r="S52" s="521"/>
      <c r="T52" s="521"/>
      <c r="U52" s="521"/>
    </row>
    <row r="53" spans="1:21" ht="15.75" customHeight="1" outlineLevel="1">
      <c r="A53" s="21" t="s">
        <v>73</v>
      </c>
      <c r="B53" s="52">
        <v>15</v>
      </c>
      <c r="C53" s="52">
        <v>3</v>
      </c>
      <c r="D53" s="52">
        <v>3</v>
      </c>
      <c r="E53" s="52">
        <v>4</v>
      </c>
      <c r="F53" s="52">
        <v>72</v>
      </c>
      <c r="G53" s="52">
        <v>10</v>
      </c>
      <c r="H53" s="53">
        <v>107</v>
      </c>
      <c r="I53" s="54">
        <v>98.375</v>
      </c>
      <c r="J53" s="9"/>
      <c r="K53" s="1"/>
      <c r="M53" s="520"/>
      <c r="N53" s="521"/>
      <c r="O53" s="521"/>
      <c r="P53" s="521"/>
      <c r="Q53" s="521"/>
      <c r="R53" s="521"/>
      <c r="S53" s="521"/>
      <c r="T53" s="521"/>
      <c r="U53" s="521"/>
    </row>
    <row r="54" spans="1:21" ht="15.75" customHeight="1" outlineLevel="1">
      <c r="A54" s="15" t="s">
        <v>74</v>
      </c>
      <c r="B54" s="49"/>
      <c r="C54" s="49">
        <v>1</v>
      </c>
      <c r="D54" s="49">
        <v>5</v>
      </c>
      <c r="E54" s="49">
        <v>13</v>
      </c>
      <c r="F54" s="49">
        <v>91</v>
      </c>
      <c r="G54" s="49">
        <v>15</v>
      </c>
      <c r="H54" s="55">
        <v>125</v>
      </c>
      <c r="I54" s="51">
        <v>123.625</v>
      </c>
      <c r="J54" s="9"/>
      <c r="K54" s="1"/>
      <c r="M54" s="520"/>
      <c r="N54" s="521"/>
      <c r="O54" s="521"/>
      <c r="P54" s="521"/>
      <c r="Q54" s="521"/>
      <c r="R54" s="521"/>
      <c r="S54" s="521"/>
      <c r="T54" s="521"/>
      <c r="U54" s="521"/>
    </row>
    <row r="55" spans="1:21" ht="15.75" customHeight="1" outlineLevel="1">
      <c r="A55" s="21" t="s">
        <v>75</v>
      </c>
      <c r="B55" s="52">
        <v>4</v>
      </c>
      <c r="C55" s="52">
        <v>6</v>
      </c>
      <c r="D55" s="52">
        <v>19</v>
      </c>
      <c r="E55" s="52">
        <v>51</v>
      </c>
      <c r="F55" s="52">
        <v>268</v>
      </c>
      <c r="G55" s="52">
        <v>161</v>
      </c>
      <c r="H55" s="53">
        <v>509</v>
      </c>
      <c r="I55" s="54">
        <v>513.75</v>
      </c>
      <c r="J55" s="9"/>
      <c r="K55" s="1"/>
      <c r="M55" s="520"/>
      <c r="N55" s="521"/>
      <c r="O55" s="521"/>
      <c r="P55" s="521"/>
      <c r="Q55" s="521"/>
      <c r="R55" s="521"/>
      <c r="S55" s="521"/>
      <c r="T55" s="521"/>
      <c r="U55" s="521"/>
    </row>
    <row r="56" spans="1:21" ht="15.75" customHeight="1" outlineLevel="1">
      <c r="A56" s="15" t="s">
        <v>76</v>
      </c>
      <c r="B56" s="49">
        <v>1</v>
      </c>
      <c r="C56" s="49"/>
      <c r="D56" s="49">
        <v>1</v>
      </c>
      <c r="E56" s="49">
        <v>1</v>
      </c>
      <c r="F56" s="49">
        <v>21</v>
      </c>
      <c r="G56" s="49"/>
      <c r="H56" s="55">
        <v>24</v>
      </c>
      <c r="I56" s="51">
        <v>23.125</v>
      </c>
      <c r="J56" s="9"/>
      <c r="K56" s="1"/>
      <c r="M56" s="520"/>
      <c r="N56" s="521"/>
      <c r="O56" s="521"/>
      <c r="P56" s="521"/>
      <c r="Q56" s="521"/>
      <c r="R56" s="521"/>
      <c r="S56" s="521"/>
      <c r="T56" s="521"/>
      <c r="U56" s="521"/>
    </row>
    <row r="57" spans="1:21" ht="15.75" customHeight="1" outlineLevel="1">
      <c r="A57" s="21" t="s">
        <v>77</v>
      </c>
      <c r="B57" s="52"/>
      <c r="C57" s="52">
        <v>4</v>
      </c>
      <c r="D57" s="52">
        <v>1</v>
      </c>
      <c r="E57" s="52">
        <v>9</v>
      </c>
      <c r="F57" s="52">
        <v>9</v>
      </c>
      <c r="G57" s="52">
        <v>1</v>
      </c>
      <c r="H57" s="53">
        <v>24</v>
      </c>
      <c r="I57" s="54">
        <v>21.25</v>
      </c>
      <c r="J57" s="9"/>
      <c r="K57" s="1"/>
      <c r="M57" s="520"/>
      <c r="N57" s="521"/>
      <c r="O57" s="521"/>
      <c r="P57" s="521"/>
      <c r="Q57" s="521"/>
      <c r="R57" s="521"/>
      <c r="S57" s="521"/>
      <c r="T57" s="521"/>
      <c r="U57" s="521"/>
    </row>
    <row r="58" spans="1:21" ht="15.75" customHeight="1" outlineLevel="1">
      <c r="A58" s="15" t="s">
        <v>78</v>
      </c>
      <c r="B58" s="49">
        <v>3</v>
      </c>
      <c r="C58" s="49"/>
      <c r="D58" s="49">
        <v>1</v>
      </c>
      <c r="E58" s="49">
        <v>16</v>
      </c>
      <c r="F58" s="49">
        <v>51</v>
      </c>
      <c r="G58" s="49">
        <v>14</v>
      </c>
      <c r="H58" s="55">
        <v>85</v>
      </c>
      <c r="I58" s="51">
        <v>83</v>
      </c>
      <c r="J58" s="9"/>
      <c r="K58" s="1"/>
      <c r="M58" s="520"/>
      <c r="N58" s="521"/>
      <c r="O58" s="521"/>
      <c r="P58" s="521"/>
      <c r="Q58" s="521"/>
      <c r="R58" s="521"/>
      <c r="S58" s="521"/>
      <c r="T58" s="521"/>
      <c r="U58" s="521"/>
    </row>
    <row r="59" spans="1:21" ht="15.75" customHeight="1" outlineLevel="1">
      <c r="A59" s="21" t="s">
        <v>79</v>
      </c>
      <c r="B59" s="52">
        <v>7</v>
      </c>
      <c r="C59" s="52">
        <v>4</v>
      </c>
      <c r="D59" s="52">
        <v>6</v>
      </c>
      <c r="E59" s="52">
        <v>15</v>
      </c>
      <c r="F59" s="52">
        <v>67</v>
      </c>
      <c r="G59" s="52">
        <v>12</v>
      </c>
      <c r="H59" s="53">
        <v>111</v>
      </c>
      <c r="I59" s="54">
        <v>104.125</v>
      </c>
      <c r="J59" s="9"/>
      <c r="K59" s="1"/>
      <c r="M59" s="520"/>
      <c r="N59" s="521"/>
      <c r="O59" s="521"/>
      <c r="P59" s="521"/>
      <c r="Q59" s="521"/>
      <c r="R59" s="521"/>
      <c r="S59" s="521"/>
      <c r="T59" s="521"/>
      <c r="U59" s="521"/>
    </row>
    <row r="60" spans="1:21" ht="15.75" customHeight="1" outlineLevel="1">
      <c r="A60" s="15" t="s">
        <v>80</v>
      </c>
      <c r="B60" s="49"/>
      <c r="C60" s="49">
        <v>1</v>
      </c>
      <c r="D60" s="49">
        <v>1</v>
      </c>
      <c r="E60" s="49">
        <v>10</v>
      </c>
      <c r="F60" s="49">
        <v>26</v>
      </c>
      <c r="G60" s="49"/>
      <c r="H60" s="55">
        <v>38</v>
      </c>
      <c r="I60" s="51">
        <v>36.125</v>
      </c>
      <c r="J60" s="9"/>
      <c r="K60" s="1"/>
      <c r="M60" s="520"/>
      <c r="N60" s="521"/>
      <c r="O60" s="521"/>
      <c r="P60" s="521"/>
      <c r="Q60" s="521"/>
      <c r="R60" s="521"/>
      <c r="S60" s="521"/>
      <c r="T60" s="521"/>
      <c r="U60" s="521"/>
    </row>
    <row r="61" spans="1:21" ht="15.75" customHeight="1" outlineLevel="1">
      <c r="A61" s="21" t="s">
        <v>81</v>
      </c>
      <c r="B61" s="52"/>
      <c r="C61" s="52"/>
      <c r="D61" s="52">
        <v>3</v>
      </c>
      <c r="E61" s="52">
        <v>10</v>
      </c>
      <c r="F61" s="52">
        <v>118</v>
      </c>
      <c r="G61" s="52">
        <v>25</v>
      </c>
      <c r="H61" s="53">
        <v>156</v>
      </c>
      <c r="I61" s="54">
        <v>157.125</v>
      </c>
      <c r="J61" s="9"/>
      <c r="K61" s="1"/>
      <c r="M61" s="520"/>
      <c r="N61" s="521"/>
      <c r="O61" s="521"/>
      <c r="P61" s="521"/>
      <c r="Q61" s="521"/>
      <c r="R61" s="521"/>
      <c r="S61" s="521"/>
      <c r="T61" s="521"/>
      <c r="U61" s="521"/>
    </row>
    <row r="62" spans="1:21" ht="15.75" customHeight="1" outlineLevel="1">
      <c r="A62" s="15" t="s">
        <v>82</v>
      </c>
      <c r="B62" s="49"/>
      <c r="C62" s="49">
        <v>1</v>
      </c>
      <c r="D62" s="49">
        <v>2</v>
      </c>
      <c r="E62" s="49">
        <v>1</v>
      </c>
      <c r="F62" s="49">
        <v>22</v>
      </c>
      <c r="G62" s="49">
        <v>62</v>
      </c>
      <c r="H62" s="55">
        <v>88</v>
      </c>
      <c r="I62" s="51">
        <v>94.75</v>
      </c>
      <c r="J62" s="9"/>
      <c r="K62" s="1"/>
      <c r="M62" s="520"/>
      <c r="N62" s="521"/>
      <c r="O62" s="521"/>
      <c r="P62" s="521"/>
      <c r="Q62" s="521"/>
      <c r="R62" s="521"/>
      <c r="S62" s="521"/>
      <c r="T62" s="521"/>
      <c r="U62" s="521"/>
    </row>
    <row r="63" spans="1:21" ht="15.75" customHeight="1" outlineLevel="1">
      <c r="A63" s="21" t="s">
        <v>83</v>
      </c>
      <c r="B63" s="52"/>
      <c r="C63" s="52"/>
      <c r="D63" s="52">
        <v>3</v>
      </c>
      <c r="E63" s="52">
        <v>1</v>
      </c>
      <c r="F63" s="52">
        <v>24</v>
      </c>
      <c r="G63" s="52">
        <v>5</v>
      </c>
      <c r="H63" s="53">
        <v>33</v>
      </c>
      <c r="I63" s="54">
        <v>32.75</v>
      </c>
      <c r="J63" s="9"/>
      <c r="K63" s="1"/>
      <c r="M63" s="520"/>
      <c r="N63" s="521"/>
      <c r="O63" s="521"/>
      <c r="P63" s="521"/>
      <c r="Q63" s="521"/>
      <c r="R63" s="521"/>
      <c r="S63" s="521"/>
      <c r="T63" s="521"/>
      <c r="U63" s="521"/>
    </row>
    <row r="64" spans="1:21" ht="15.75" customHeight="1" outlineLevel="1">
      <c r="A64" s="15" t="s">
        <v>84</v>
      </c>
      <c r="B64" s="49"/>
      <c r="C64" s="49"/>
      <c r="D64" s="49"/>
      <c r="E64" s="49"/>
      <c r="F64" s="49">
        <v>27</v>
      </c>
      <c r="G64" s="49"/>
      <c r="H64" s="55">
        <v>27</v>
      </c>
      <c r="I64" s="51">
        <v>27</v>
      </c>
      <c r="J64" s="9"/>
      <c r="K64" s="1"/>
      <c r="M64" s="520"/>
      <c r="N64" s="521"/>
      <c r="O64" s="521"/>
      <c r="P64" s="521"/>
      <c r="Q64" s="521"/>
      <c r="R64" s="521"/>
      <c r="S64" s="521"/>
      <c r="T64" s="521"/>
      <c r="U64" s="521"/>
    </row>
    <row r="65" spans="1:21" ht="15.75" customHeight="1" outlineLevel="1">
      <c r="A65" s="21" t="s">
        <v>85</v>
      </c>
      <c r="B65" s="52"/>
      <c r="C65" s="52"/>
      <c r="D65" s="52">
        <v>3</v>
      </c>
      <c r="E65" s="52">
        <v>4</v>
      </c>
      <c r="F65" s="52">
        <v>47</v>
      </c>
      <c r="G65" s="52">
        <v>8</v>
      </c>
      <c r="H65" s="53">
        <v>62</v>
      </c>
      <c r="I65" s="54">
        <v>61.75</v>
      </c>
      <c r="J65" s="9"/>
      <c r="K65" s="1"/>
      <c r="M65" s="520"/>
      <c r="N65" s="521"/>
      <c r="O65" s="521"/>
      <c r="P65" s="521"/>
      <c r="Q65" s="521"/>
      <c r="R65" s="521"/>
      <c r="S65" s="521"/>
      <c r="T65" s="521"/>
      <c r="U65" s="521"/>
    </row>
    <row r="66" spans="1:21" ht="15.75" customHeight="1" outlineLevel="1">
      <c r="A66" s="15" t="s">
        <v>86</v>
      </c>
      <c r="B66" s="49">
        <v>1</v>
      </c>
      <c r="C66" s="49">
        <v>3</v>
      </c>
      <c r="D66" s="49">
        <v>5</v>
      </c>
      <c r="E66" s="49">
        <v>4</v>
      </c>
      <c r="F66" s="49">
        <v>19</v>
      </c>
      <c r="G66" s="49">
        <v>8</v>
      </c>
      <c r="H66" s="55">
        <v>40</v>
      </c>
      <c r="I66" s="51">
        <v>37.625</v>
      </c>
      <c r="J66" s="9"/>
      <c r="K66" s="1"/>
      <c r="M66" s="520"/>
      <c r="N66" s="521"/>
      <c r="O66" s="521"/>
      <c r="P66" s="521"/>
      <c r="Q66" s="521"/>
      <c r="R66" s="521"/>
      <c r="S66" s="521"/>
      <c r="T66" s="521"/>
      <c r="U66" s="521"/>
    </row>
    <row r="67" spans="1:21" ht="15.75" customHeight="1" outlineLevel="1" thickBot="1">
      <c r="A67" s="57" t="s">
        <v>287</v>
      </c>
      <c r="B67" s="58">
        <v>142</v>
      </c>
      <c r="C67" s="58">
        <v>132</v>
      </c>
      <c r="D67" s="58">
        <v>488</v>
      </c>
      <c r="E67" s="58">
        <v>1141</v>
      </c>
      <c r="F67" s="58">
        <v>8470</v>
      </c>
      <c r="G67" s="58">
        <v>5645</v>
      </c>
      <c r="H67" s="58">
        <v>16018</v>
      </c>
      <c r="I67" s="58">
        <v>16338.55</v>
      </c>
      <c r="J67" s="9"/>
      <c r="K67" s="1"/>
      <c r="M67" s="520"/>
      <c r="N67" s="521"/>
      <c r="O67" s="521"/>
      <c r="P67" s="521"/>
      <c r="Q67" s="521"/>
      <c r="R67" s="521"/>
      <c r="S67" s="521"/>
      <c r="T67" s="521"/>
      <c r="U67" s="521"/>
    </row>
    <row r="68" spans="1:11" ht="15.75" customHeight="1" outlineLevel="1" thickTop="1">
      <c r="A68" s="59"/>
      <c r="B68" s="60"/>
      <c r="C68" s="60"/>
      <c r="D68" s="60"/>
      <c r="E68" s="60"/>
      <c r="F68" s="60"/>
      <c r="G68" s="60"/>
      <c r="H68" s="60"/>
      <c r="I68" s="60"/>
      <c r="J68" s="9"/>
      <c r="K68" s="1"/>
    </row>
    <row r="69" spans="1:11" ht="15.75" customHeight="1" outlineLevel="1">
      <c r="A69" s="682" t="s">
        <v>89</v>
      </c>
      <c r="B69" s="683"/>
      <c r="C69" s="683"/>
      <c r="D69" s="683"/>
      <c r="E69" s="683"/>
      <c r="F69" s="683"/>
      <c r="G69" s="683"/>
      <c r="H69" s="683"/>
      <c r="I69" s="684"/>
      <c r="J69" s="9"/>
      <c r="K69" s="11"/>
    </row>
    <row r="70" spans="1:10" ht="16.5" customHeight="1">
      <c r="A70" s="576"/>
      <c r="B70" s="686" t="s">
        <v>11</v>
      </c>
      <c r="C70" s="686"/>
      <c r="D70" s="686"/>
      <c r="E70" s="686"/>
      <c r="F70" s="686"/>
      <c r="G70" s="686"/>
      <c r="H70" s="43"/>
      <c r="I70" s="44"/>
      <c r="J70" s="9"/>
    </row>
    <row r="71" spans="1:21" ht="33" customHeight="1">
      <c r="A71" s="45" t="s">
        <v>0</v>
      </c>
      <c r="B71" s="46" t="s">
        <v>4</v>
      </c>
      <c r="C71" s="46" t="s">
        <v>5</v>
      </c>
      <c r="D71" s="46" t="s">
        <v>6</v>
      </c>
      <c r="E71" s="46" t="s">
        <v>7</v>
      </c>
      <c r="F71" s="46" t="s">
        <v>8</v>
      </c>
      <c r="G71" s="46" t="s">
        <v>9</v>
      </c>
      <c r="H71" s="47" t="s">
        <v>10</v>
      </c>
      <c r="I71" s="48" t="s">
        <v>199</v>
      </c>
      <c r="J71" s="61"/>
      <c r="M71"/>
      <c r="N71"/>
      <c r="O71"/>
      <c r="P71"/>
      <c r="Q71"/>
      <c r="R71"/>
      <c r="S71"/>
      <c r="T71"/>
      <c r="U71"/>
    </row>
    <row r="72" spans="1:21" ht="15.75" customHeight="1">
      <c r="A72" s="577" t="s">
        <v>206</v>
      </c>
      <c r="B72" s="578">
        <v>2</v>
      </c>
      <c r="C72" s="578">
        <v>1</v>
      </c>
      <c r="D72" s="578">
        <v>14</v>
      </c>
      <c r="E72" s="578">
        <v>46</v>
      </c>
      <c r="F72" s="578">
        <v>829</v>
      </c>
      <c r="G72" s="578">
        <v>281</v>
      </c>
      <c r="H72" s="579">
        <v>1173</v>
      </c>
      <c r="I72" s="592">
        <v>1197.5</v>
      </c>
      <c r="J72" s="60"/>
      <c r="M72" s="520"/>
      <c r="N72" s="521"/>
      <c r="O72" s="521"/>
      <c r="P72" s="521"/>
      <c r="Q72" s="521"/>
      <c r="R72" s="521"/>
      <c r="S72" s="521"/>
      <c r="T72" s="521"/>
      <c r="U72" s="521"/>
    </row>
    <row r="73" spans="1:21" ht="15.75" customHeight="1">
      <c r="A73" s="580" t="s">
        <v>25</v>
      </c>
      <c r="B73" s="581">
        <v>0</v>
      </c>
      <c r="C73" s="581">
        <v>0</v>
      </c>
      <c r="D73" s="581">
        <v>4</v>
      </c>
      <c r="E73" s="581">
        <v>36</v>
      </c>
      <c r="F73" s="581">
        <v>171</v>
      </c>
      <c r="G73" s="581">
        <v>61</v>
      </c>
      <c r="H73" s="582">
        <v>272</v>
      </c>
      <c r="I73" s="583">
        <v>274.125</v>
      </c>
      <c r="J73" s="60"/>
      <c r="M73" s="520"/>
      <c r="N73" s="521"/>
      <c r="O73" s="521"/>
      <c r="P73" s="521"/>
      <c r="Q73" s="521"/>
      <c r="R73" s="521"/>
      <c r="S73" s="521"/>
      <c r="T73" s="521"/>
      <c r="U73" s="521"/>
    </row>
    <row r="74" spans="1:21" ht="15.75" customHeight="1">
      <c r="A74" s="584" t="s">
        <v>26</v>
      </c>
      <c r="B74" s="585">
        <v>3</v>
      </c>
      <c r="C74" s="585">
        <v>2</v>
      </c>
      <c r="D74" s="585">
        <v>9</v>
      </c>
      <c r="E74" s="585">
        <v>22</v>
      </c>
      <c r="F74" s="585">
        <v>215</v>
      </c>
      <c r="G74" s="585">
        <v>68</v>
      </c>
      <c r="H74" s="586">
        <v>319</v>
      </c>
      <c r="I74" s="587">
        <v>320.25</v>
      </c>
      <c r="J74" s="60"/>
      <c r="M74" s="520"/>
      <c r="N74" s="521"/>
      <c r="O74" s="521"/>
      <c r="P74" s="521"/>
      <c r="Q74" s="521"/>
      <c r="R74" s="521"/>
      <c r="S74" s="521"/>
      <c r="T74" s="521"/>
      <c r="U74" s="521"/>
    </row>
    <row r="75" spans="1:21" ht="15.75" customHeight="1">
      <c r="A75" s="580" t="s">
        <v>27</v>
      </c>
      <c r="B75" s="581"/>
      <c r="C75" s="581"/>
      <c r="D75" s="581">
        <v>13</v>
      </c>
      <c r="E75" s="581">
        <v>21</v>
      </c>
      <c r="F75" s="581">
        <v>152</v>
      </c>
      <c r="G75" s="581">
        <v>92</v>
      </c>
      <c r="H75" s="582">
        <v>278</v>
      </c>
      <c r="I75" s="583">
        <v>283.625</v>
      </c>
      <c r="J75" s="60"/>
      <c r="M75" s="520"/>
      <c r="N75" s="521"/>
      <c r="O75" s="521"/>
      <c r="P75" s="521"/>
      <c r="Q75" s="521"/>
      <c r="R75" s="521"/>
      <c r="S75" s="521"/>
      <c r="T75" s="521"/>
      <c r="U75" s="521"/>
    </row>
    <row r="76" spans="1:21" ht="15.75" customHeight="1">
      <c r="A76" s="584" t="s">
        <v>29</v>
      </c>
      <c r="B76" s="585">
        <v>14</v>
      </c>
      <c r="C76" s="585">
        <v>9</v>
      </c>
      <c r="D76" s="585">
        <v>13</v>
      </c>
      <c r="E76" s="585">
        <v>18</v>
      </c>
      <c r="F76" s="585">
        <v>247</v>
      </c>
      <c r="G76" s="585">
        <v>72</v>
      </c>
      <c r="H76" s="586">
        <v>373</v>
      </c>
      <c r="I76" s="587">
        <v>366.125</v>
      </c>
      <c r="J76" s="60"/>
      <c r="M76" s="520"/>
      <c r="N76" s="521"/>
      <c r="O76" s="521"/>
      <c r="P76" s="521"/>
      <c r="Q76" s="521"/>
      <c r="R76" s="521"/>
      <c r="S76" s="521"/>
      <c r="T76" s="521"/>
      <c r="U76" s="521"/>
    </row>
    <row r="77" spans="1:21" ht="15.75" customHeight="1">
      <c r="A77" s="580" t="s">
        <v>30</v>
      </c>
      <c r="B77" s="581"/>
      <c r="C77" s="581">
        <v>1</v>
      </c>
      <c r="D77" s="581">
        <v>6</v>
      </c>
      <c r="E77" s="581">
        <v>16</v>
      </c>
      <c r="F77" s="581">
        <v>63</v>
      </c>
      <c r="G77" s="581">
        <v>18</v>
      </c>
      <c r="H77" s="582">
        <v>104</v>
      </c>
      <c r="I77" s="583">
        <v>102.375</v>
      </c>
      <c r="J77" s="60"/>
      <c r="M77" s="520"/>
      <c r="N77" s="521"/>
      <c r="O77" s="521"/>
      <c r="P77" s="521"/>
      <c r="Q77" s="521"/>
      <c r="R77" s="521"/>
      <c r="S77" s="521"/>
      <c r="T77" s="521"/>
      <c r="U77" s="521"/>
    </row>
    <row r="78" spans="1:21" ht="15.75" customHeight="1">
      <c r="A78" s="584" t="s">
        <v>31</v>
      </c>
      <c r="B78" s="585">
        <v>2</v>
      </c>
      <c r="C78" s="585">
        <v>3</v>
      </c>
      <c r="D78" s="585">
        <v>8</v>
      </c>
      <c r="E78" s="585">
        <v>16</v>
      </c>
      <c r="F78" s="585">
        <v>65</v>
      </c>
      <c r="G78" s="585">
        <v>9</v>
      </c>
      <c r="H78" s="586">
        <v>103</v>
      </c>
      <c r="I78" s="587">
        <v>98</v>
      </c>
      <c r="J78" s="60"/>
      <c r="M78" s="520"/>
      <c r="N78" s="521"/>
      <c r="O78" s="521"/>
      <c r="P78" s="521"/>
      <c r="Q78" s="521"/>
      <c r="R78" s="521"/>
      <c r="S78" s="521"/>
      <c r="T78" s="521"/>
      <c r="U78" s="521"/>
    </row>
    <row r="79" spans="1:21" ht="15.75" customHeight="1">
      <c r="A79" s="580" t="s">
        <v>32</v>
      </c>
      <c r="B79" s="581">
        <v>7</v>
      </c>
      <c r="C79" s="581">
        <v>3</v>
      </c>
      <c r="D79" s="581">
        <v>4</v>
      </c>
      <c r="E79" s="581">
        <v>13</v>
      </c>
      <c r="F79" s="581">
        <v>47</v>
      </c>
      <c r="G79" s="581">
        <v>11</v>
      </c>
      <c r="H79" s="582">
        <v>85</v>
      </c>
      <c r="I79" s="583">
        <v>79.125</v>
      </c>
      <c r="J79" s="60"/>
      <c r="M79" s="520"/>
      <c r="N79" s="521"/>
      <c r="O79" s="521"/>
      <c r="P79" s="521"/>
      <c r="Q79" s="521"/>
      <c r="R79" s="521"/>
      <c r="S79" s="521"/>
      <c r="T79" s="521"/>
      <c r="U79" s="521"/>
    </row>
    <row r="80" spans="1:21" ht="15.75" customHeight="1">
      <c r="A80" s="584" t="s">
        <v>36</v>
      </c>
      <c r="B80" s="585">
        <v>1</v>
      </c>
      <c r="C80" s="585"/>
      <c r="D80" s="585">
        <v>2</v>
      </c>
      <c r="E80" s="585">
        <v>3</v>
      </c>
      <c r="F80" s="585">
        <v>21</v>
      </c>
      <c r="G80" s="585"/>
      <c r="H80" s="586">
        <v>27</v>
      </c>
      <c r="I80" s="587">
        <v>25.625</v>
      </c>
      <c r="J80" s="60"/>
      <c r="M80" s="520"/>
      <c r="N80" s="521"/>
      <c r="O80" s="521"/>
      <c r="P80" s="521"/>
      <c r="Q80" s="521"/>
      <c r="R80" s="521"/>
      <c r="S80" s="521"/>
      <c r="T80" s="521"/>
      <c r="U80" s="521"/>
    </row>
    <row r="81" spans="1:21" ht="15.75" customHeight="1">
      <c r="A81" s="580" t="s">
        <v>44</v>
      </c>
      <c r="B81" s="581"/>
      <c r="C81" s="581"/>
      <c r="D81" s="581">
        <v>4</v>
      </c>
      <c r="E81" s="581">
        <v>6</v>
      </c>
      <c r="F81" s="581">
        <v>3</v>
      </c>
      <c r="G81" s="581"/>
      <c r="H81" s="582">
        <v>13</v>
      </c>
      <c r="I81" s="583">
        <v>11.25</v>
      </c>
      <c r="J81" s="60"/>
      <c r="M81" s="520"/>
      <c r="N81" s="521"/>
      <c r="O81" s="521"/>
      <c r="P81" s="521"/>
      <c r="Q81" s="521"/>
      <c r="R81" s="521"/>
      <c r="S81" s="521"/>
      <c r="T81" s="521"/>
      <c r="U81" s="521"/>
    </row>
    <row r="82" spans="1:21" ht="15.75" customHeight="1">
      <c r="A82" s="584" t="s">
        <v>55</v>
      </c>
      <c r="B82" s="585"/>
      <c r="C82" s="585"/>
      <c r="D82" s="585">
        <v>6</v>
      </c>
      <c r="E82" s="585">
        <v>28</v>
      </c>
      <c r="F82" s="585">
        <v>94</v>
      </c>
      <c r="G82" s="585">
        <v>20</v>
      </c>
      <c r="H82" s="586">
        <v>148</v>
      </c>
      <c r="I82" s="587">
        <v>145.5</v>
      </c>
      <c r="J82" s="60"/>
      <c r="M82" s="520"/>
      <c r="N82" s="521"/>
      <c r="O82" s="521"/>
      <c r="P82" s="521"/>
      <c r="Q82" s="521"/>
      <c r="R82" s="521"/>
      <c r="S82" s="521"/>
      <c r="T82" s="521"/>
      <c r="U82" s="521"/>
    </row>
    <row r="83" spans="1:21" ht="15.75" customHeight="1">
      <c r="A83" s="580" t="s">
        <v>74</v>
      </c>
      <c r="B83" s="581">
        <v>1</v>
      </c>
      <c r="C83" s="581"/>
      <c r="D83" s="581">
        <v>3</v>
      </c>
      <c r="E83" s="581">
        <v>10</v>
      </c>
      <c r="F83" s="581">
        <v>74</v>
      </c>
      <c r="G83" s="581">
        <v>7</v>
      </c>
      <c r="H83" s="582">
        <v>95</v>
      </c>
      <c r="I83" s="583">
        <v>93.375</v>
      </c>
      <c r="J83" s="60"/>
      <c r="M83" s="520"/>
      <c r="N83" s="521"/>
      <c r="O83" s="521"/>
      <c r="P83" s="521"/>
      <c r="Q83" s="521"/>
      <c r="R83" s="521"/>
      <c r="S83" s="521"/>
      <c r="T83" s="521"/>
      <c r="U83" s="521"/>
    </row>
    <row r="84" spans="1:21" ht="15.75" customHeight="1" thickBot="1">
      <c r="A84" s="588" t="s">
        <v>288</v>
      </c>
      <c r="B84" s="589">
        <v>30</v>
      </c>
      <c r="C84" s="589">
        <v>19</v>
      </c>
      <c r="D84" s="589">
        <v>86</v>
      </c>
      <c r="E84" s="589">
        <v>235</v>
      </c>
      <c r="F84" s="589">
        <v>1981</v>
      </c>
      <c r="G84" s="589">
        <v>639</v>
      </c>
      <c r="H84" s="590">
        <v>2990</v>
      </c>
      <c r="I84" s="591">
        <v>2996.875</v>
      </c>
      <c r="J84" s="60"/>
      <c r="M84" s="520"/>
      <c r="N84" s="521"/>
      <c r="O84" s="521"/>
      <c r="P84" s="521"/>
      <c r="Q84" s="521"/>
      <c r="R84" s="521"/>
      <c r="S84" s="521"/>
      <c r="T84" s="521"/>
      <c r="U84" s="521"/>
    </row>
    <row r="85" spans="2:21" ht="16.5" customHeight="1" thickTop="1">
      <c r="B85" s="60"/>
      <c r="C85" s="60"/>
      <c r="D85" s="60"/>
      <c r="E85" s="60"/>
      <c r="F85" s="60"/>
      <c r="G85" s="60"/>
      <c r="H85" s="60"/>
      <c r="I85" s="60"/>
      <c r="J85" s="60"/>
      <c r="M85"/>
      <c r="N85"/>
      <c r="O85"/>
      <c r="P85"/>
      <c r="Q85"/>
      <c r="R85"/>
      <c r="S85"/>
      <c r="T85"/>
      <c r="U85"/>
    </row>
    <row r="86" spans="2:10" ht="16.5" customHeight="1">
      <c r="B86" s="60"/>
      <c r="C86" s="60"/>
      <c r="D86" s="60"/>
      <c r="E86" s="60"/>
      <c r="F86" s="60"/>
      <c r="G86" s="60"/>
      <c r="H86" s="60"/>
      <c r="I86" s="60"/>
      <c r="J86" s="60"/>
    </row>
    <row r="87" spans="2:10" ht="16.5" customHeight="1">
      <c r="B87" s="60"/>
      <c r="C87" s="60"/>
      <c r="D87" s="60"/>
      <c r="E87" s="60"/>
      <c r="F87" s="60"/>
      <c r="G87" s="60"/>
      <c r="H87" s="60"/>
      <c r="I87" s="60"/>
      <c r="J87" s="60"/>
    </row>
    <row r="88" spans="2:10" ht="16.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6.5" customHeight="1">
      <c r="B89" s="60"/>
      <c r="C89" s="60"/>
      <c r="D89" s="60"/>
      <c r="E89" s="60"/>
      <c r="F89" s="60"/>
      <c r="G89" s="60"/>
      <c r="H89" s="60"/>
      <c r="I89" s="60"/>
      <c r="J89" s="60"/>
    </row>
    <row r="90" spans="2:10" ht="16.5" customHeight="1">
      <c r="B90" s="60"/>
      <c r="C90" s="60"/>
      <c r="D90" s="60"/>
      <c r="E90" s="60"/>
      <c r="F90" s="60"/>
      <c r="G90" s="60"/>
      <c r="H90" s="60"/>
      <c r="I90" s="60"/>
      <c r="J90" s="60"/>
    </row>
    <row r="91" spans="2:10" ht="16.5" customHeight="1">
      <c r="B91" s="60"/>
      <c r="C91" s="60"/>
      <c r="D91" s="60"/>
      <c r="E91" s="60"/>
      <c r="F91" s="60"/>
      <c r="G91" s="60"/>
      <c r="H91" s="60"/>
      <c r="I91" s="60"/>
      <c r="J91" s="60"/>
    </row>
    <row r="92" spans="2:10" ht="16.5" customHeight="1">
      <c r="B92" s="60"/>
      <c r="C92" s="60"/>
      <c r="D92" s="60"/>
      <c r="E92" s="60"/>
      <c r="F92" s="60"/>
      <c r="G92" s="60"/>
      <c r="H92" s="60"/>
      <c r="I92" s="60"/>
      <c r="J92" s="60"/>
    </row>
    <row r="93" spans="2:10" ht="16.5" customHeight="1">
      <c r="B93" s="60"/>
      <c r="C93" s="60"/>
      <c r="D93" s="60"/>
      <c r="E93" s="60"/>
      <c r="F93" s="60"/>
      <c r="G93" s="60"/>
      <c r="H93" s="60"/>
      <c r="I93" s="60"/>
      <c r="J93" s="60"/>
    </row>
    <row r="94" spans="2:10" ht="16.5" customHeight="1">
      <c r="B94" s="60"/>
      <c r="C94" s="60"/>
      <c r="D94" s="60"/>
      <c r="E94" s="60"/>
      <c r="F94" s="60"/>
      <c r="G94" s="60"/>
      <c r="H94" s="60"/>
      <c r="I94" s="60"/>
      <c r="J94" s="60"/>
    </row>
    <row r="95" spans="2:10" ht="16.5" customHeight="1">
      <c r="B95" s="60"/>
      <c r="C95" s="60"/>
      <c r="D95" s="60"/>
      <c r="E95" s="60"/>
      <c r="F95" s="60"/>
      <c r="G95" s="60"/>
      <c r="H95" s="60"/>
      <c r="I95" s="60"/>
      <c r="J95" s="60"/>
    </row>
    <row r="96" spans="2:10" ht="16.5" customHeight="1">
      <c r="B96" s="60"/>
      <c r="C96" s="60"/>
      <c r="D96" s="60"/>
      <c r="E96" s="60"/>
      <c r="F96" s="60"/>
      <c r="G96" s="60"/>
      <c r="H96" s="60"/>
      <c r="I96" s="60"/>
      <c r="J96" s="60"/>
    </row>
    <row r="97" spans="2:10" ht="16.5" customHeight="1">
      <c r="B97" s="60"/>
      <c r="C97" s="60"/>
      <c r="D97" s="60"/>
      <c r="E97" s="60"/>
      <c r="F97" s="60"/>
      <c r="G97" s="60"/>
      <c r="H97" s="60"/>
      <c r="I97" s="60"/>
      <c r="J97" s="60"/>
    </row>
    <row r="98" spans="2:10" ht="16.5" customHeight="1">
      <c r="B98" s="60"/>
      <c r="C98" s="60"/>
      <c r="D98" s="60"/>
      <c r="E98" s="60"/>
      <c r="F98" s="60"/>
      <c r="G98" s="60"/>
      <c r="H98" s="60"/>
      <c r="I98" s="60"/>
      <c r="J98" s="60"/>
    </row>
    <row r="99" spans="2:10" ht="16.5" customHeight="1">
      <c r="B99" s="60"/>
      <c r="C99" s="60"/>
      <c r="D99" s="60"/>
      <c r="E99" s="60"/>
      <c r="F99" s="60"/>
      <c r="G99" s="60"/>
      <c r="H99" s="60"/>
      <c r="I99" s="60"/>
      <c r="J99" s="60"/>
    </row>
    <row r="100" spans="2:10" ht="16.5" customHeight="1"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2:10" ht="16.5" customHeight="1"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2:10" ht="16.5" customHeight="1"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2:10" ht="16.5" customHeight="1"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2:10" ht="16.5" customHeight="1"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2:10" ht="16.5" customHeight="1"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2:10" ht="16.5" customHeight="1"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2:10" ht="16.5" customHeight="1"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2:10" ht="16.5" customHeight="1"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2:10" ht="16.5" customHeight="1"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2:10" ht="16.5" customHeight="1"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2:10" ht="16.5" customHeight="1"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2:10" ht="16.5" customHeight="1"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2:10" ht="16.5" customHeight="1"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2:10" ht="16.5" customHeight="1"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2:10" ht="16.5" customHeight="1"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2:10" ht="16.5" customHeight="1"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2:10" ht="16.5" customHeight="1"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2:10" ht="16.5" customHeight="1"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2:9" ht="16.5" customHeight="1">
      <c r="B119" s="60"/>
      <c r="C119" s="60"/>
      <c r="D119" s="60"/>
      <c r="E119" s="60"/>
      <c r="F119" s="60"/>
      <c r="G119" s="60"/>
      <c r="H119" s="60"/>
      <c r="I119" s="60"/>
    </row>
    <row r="120" spans="2:9" ht="16.5" customHeight="1">
      <c r="B120" s="60"/>
      <c r="C120" s="60"/>
      <c r="D120" s="60"/>
      <c r="E120" s="60"/>
      <c r="F120" s="60"/>
      <c r="G120" s="60"/>
      <c r="H120" s="60"/>
      <c r="I120" s="60"/>
    </row>
    <row r="121" spans="2:9" ht="16.5" customHeight="1">
      <c r="B121" s="60"/>
      <c r="C121" s="60"/>
      <c r="D121" s="60"/>
      <c r="E121" s="60"/>
      <c r="F121" s="60"/>
      <c r="G121" s="60"/>
      <c r="H121" s="60"/>
      <c r="I121" s="60"/>
    </row>
    <row r="122" spans="2:9" ht="16.5" customHeight="1">
      <c r="B122" s="60"/>
      <c r="C122" s="60"/>
      <c r="D122" s="60"/>
      <c r="E122" s="60"/>
      <c r="F122" s="60"/>
      <c r="G122" s="60"/>
      <c r="H122" s="60"/>
      <c r="I122" s="60"/>
    </row>
    <row r="123" spans="2:9" ht="16.5" customHeight="1">
      <c r="B123" s="60"/>
      <c r="C123" s="60"/>
      <c r="D123" s="60"/>
      <c r="E123" s="60"/>
      <c r="F123" s="60"/>
      <c r="G123" s="60"/>
      <c r="H123" s="60"/>
      <c r="I123" s="60"/>
    </row>
    <row r="124" spans="2:9" ht="16.5" customHeight="1">
      <c r="B124" s="60"/>
      <c r="C124" s="60"/>
      <c r="D124" s="60"/>
      <c r="E124" s="60"/>
      <c r="F124" s="60"/>
      <c r="G124" s="60"/>
      <c r="H124" s="60"/>
      <c r="I124" s="60"/>
    </row>
    <row r="125" spans="2:9" ht="16.5" customHeight="1">
      <c r="B125" s="60"/>
      <c r="C125" s="60"/>
      <c r="D125" s="60"/>
      <c r="E125" s="60"/>
      <c r="F125" s="60"/>
      <c r="G125" s="60"/>
      <c r="H125" s="60"/>
      <c r="I125" s="60"/>
    </row>
    <row r="126" spans="2:9" ht="16.5" customHeight="1">
      <c r="B126" s="60"/>
      <c r="C126" s="60"/>
      <c r="D126" s="60"/>
      <c r="E126" s="60"/>
      <c r="F126" s="60"/>
      <c r="G126" s="60"/>
      <c r="H126" s="60"/>
      <c r="I126" s="60"/>
    </row>
    <row r="127" spans="2:9" ht="16.5" customHeight="1">
      <c r="B127" s="60"/>
      <c r="C127" s="60"/>
      <c r="D127" s="60"/>
      <c r="E127" s="60"/>
      <c r="F127" s="60"/>
      <c r="G127" s="60"/>
      <c r="H127" s="60"/>
      <c r="I127" s="60"/>
    </row>
    <row r="128" spans="2:9" ht="16.5" customHeight="1">
      <c r="B128" s="60"/>
      <c r="C128" s="60"/>
      <c r="D128" s="60"/>
      <c r="E128" s="60"/>
      <c r="F128" s="60"/>
      <c r="G128" s="60"/>
      <c r="H128" s="60"/>
      <c r="I128" s="60"/>
    </row>
    <row r="129" spans="2:9" ht="12.75">
      <c r="B129" s="60"/>
      <c r="C129" s="60"/>
      <c r="D129" s="60"/>
      <c r="E129" s="60"/>
      <c r="F129" s="60"/>
      <c r="G129" s="60"/>
      <c r="H129" s="60"/>
      <c r="I129" s="60"/>
    </row>
    <row r="130" spans="2:9" ht="12.75">
      <c r="B130" s="60"/>
      <c r="C130" s="60"/>
      <c r="D130" s="60"/>
      <c r="E130" s="60"/>
      <c r="F130" s="60"/>
      <c r="G130" s="60"/>
      <c r="H130" s="60"/>
      <c r="I130" s="60"/>
    </row>
    <row r="131" spans="2:9" ht="12.75">
      <c r="B131" s="60"/>
      <c r="C131" s="60"/>
      <c r="D131" s="60"/>
      <c r="E131" s="60"/>
      <c r="F131" s="60"/>
      <c r="G131" s="60"/>
      <c r="H131" s="60"/>
      <c r="I131" s="60"/>
    </row>
  </sheetData>
  <sheetProtection password="E9FB" sheet="1" sort="0" autoFilter="0" pivotTables="0"/>
  <mergeCells count="4">
    <mergeCell ref="A4:I4"/>
    <mergeCell ref="B5:G5"/>
    <mergeCell ref="A69:I69"/>
    <mergeCell ref="B70:G70"/>
  </mergeCells>
  <printOptions/>
  <pageMargins left="0.25" right="0.25" top="0.75" bottom="0.75" header="0.3" footer="0.3"/>
  <pageSetup fitToHeight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7"/>
  <sheetViews>
    <sheetView showGridLines="0" zoomScalePageLayoutView="0" workbookViewId="0" topLeftCell="A1">
      <selection activeCell="K24" sqref="K24"/>
    </sheetView>
  </sheetViews>
  <sheetFormatPr defaultColWidth="9.140625" defaultRowHeight="15"/>
  <cols>
    <col min="1" max="1" width="7.8515625" style="9" customWidth="1"/>
    <col min="2" max="2" width="33.28125" style="9" customWidth="1"/>
    <col min="3" max="3" width="12.57421875" style="6" customWidth="1"/>
    <col min="4" max="4" width="16.421875" style="292" customWidth="1"/>
    <col min="5" max="5" width="16.8515625" style="292" customWidth="1"/>
    <col min="6" max="7" width="14.28125" style="6" customWidth="1"/>
    <col min="8" max="8" width="9.140625" style="9" customWidth="1"/>
    <col min="9" max="9" width="29.57421875" style="9" customWidth="1"/>
    <col min="10" max="11" width="14.00390625" style="9" customWidth="1"/>
    <col min="12" max="13" width="19.140625" style="9" customWidth="1"/>
    <col min="14" max="15" width="20.7109375" style="9" customWidth="1"/>
    <col min="16" max="16384" width="9.140625" style="9" customWidth="1"/>
  </cols>
  <sheetData>
    <row r="1" spans="1:9" s="2" customFormat="1" ht="12.75">
      <c r="A1" s="2" t="s">
        <v>248</v>
      </c>
      <c r="C1" s="3"/>
      <c r="D1" s="290"/>
      <c r="E1" s="290"/>
      <c r="F1" s="3"/>
      <c r="G1" s="3"/>
      <c r="I1" s="2">
        <v>11</v>
      </c>
    </row>
    <row r="2" spans="1:7" s="2" customFormat="1" ht="12.75">
      <c r="A2" s="2" t="s">
        <v>390</v>
      </c>
      <c r="C2" s="3"/>
      <c r="D2" s="290"/>
      <c r="E2" s="290"/>
      <c r="F2" s="3"/>
      <c r="G2" s="3"/>
    </row>
    <row r="3" spans="1:7" s="2" customFormat="1" ht="12.75">
      <c r="A3" s="2" t="s">
        <v>391</v>
      </c>
      <c r="C3" s="3"/>
      <c r="D3" s="290"/>
      <c r="E3" s="290"/>
      <c r="F3" s="3"/>
      <c r="G3" s="3"/>
    </row>
    <row r="4" spans="2:3" ht="12.75">
      <c r="B4" s="62"/>
      <c r="C4" s="291"/>
    </row>
    <row r="5" spans="4:7" ht="22.5" customHeight="1">
      <c r="D5" s="721" t="s">
        <v>212</v>
      </c>
      <c r="E5" s="722"/>
      <c r="F5" s="723" t="s">
        <v>268</v>
      </c>
      <c r="G5" s="724"/>
    </row>
    <row r="6" spans="1:9" ht="25.5">
      <c r="A6" s="293" t="s">
        <v>149</v>
      </c>
      <c r="B6" s="294" t="s">
        <v>0</v>
      </c>
      <c r="C6" s="295" t="s">
        <v>213</v>
      </c>
      <c r="D6" s="296" t="s">
        <v>203</v>
      </c>
      <c r="E6" s="268" t="s">
        <v>204</v>
      </c>
      <c r="F6" s="296" t="s">
        <v>203</v>
      </c>
      <c r="G6" s="268" t="s">
        <v>204</v>
      </c>
      <c r="I6"/>
    </row>
    <row r="7" spans="1:13" ht="15" customHeight="1">
      <c r="A7" s="270" t="s">
        <v>151</v>
      </c>
      <c r="B7" s="297" t="s">
        <v>208</v>
      </c>
      <c r="C7" s="229">
        <v>7.875</v>
      </c>
      <c r="D7" s="227">
        <v>1759.6190476190477</v>
      </c>
      <c r="E7" s="228">
        <v>1759.6190476190477</v>
      </c>
      <c r="F7" s="229">
        <v>1459.8095238095239</v>
      </c>
      <c r="G7" s="228">
        <v>1459.8095238095239</v>
      </c>
      <c r="I7" s="520"/>
      <c r="K7" s="256"/>
      <c r="M7" s="256"/>
    </row>
    <row r="8" spans="1:13" ht="15" customHeight="1">
      <c r="A8" s="277" t="s">
        <v>152</v>
      </c>
      <c r="B8" s="298" t="s">
        <v>77</v>
      </c>
      <c r="C8" s="235">
        <v>21.25</v>
      </c>
      <c r="D8" s="233">
        <v>1803.6767529411766</v>
      </c>
      <c r="E8" s="234">
        <v>1607.9852705882352</v>
      </c>
      <c r="F8" s="235">
        <v>1466.2223058823529</v>
      </c>
      <c r="G8" s="234">
        <v>1270.5308235294117</v>
      </c>
      <c r="I8" s="520"/>
      <c r="K8" s="256"/>
      <c r="M8" s="256"/>
    </row>
    <row r="9" spans="1:13" ht="15" customHeight="1">
      <c r="A9" s="270" t="s">
        <v>156</v>
      </c>
      <c r="B9" s="297" t="s">
        <v>74</v>
      </c>
      <c r="C9" s="229">
        <v>123.625</v>
      </c>
      <c r="D9" s="227">
        <v>1938.768517694641</v>
      </c>
      <c r="E9" s="228">
        <v>1845.5430374115267</v>
      </c>
      <c r="F9" s="229">
        <v>1506.4511304347827</v>
      </c>
      <c r="G9" s="228">
        <v>1413.2256501516683</v>
      </c>
      <c r="I9" s="520"/>
      <c r="K9" s="256"/>
      <c r="M9" s="256"/>
    </row>
    <row r="10" spans="1:13" ht="15" customHeight="1">
      <c r="A10" s="277" t="s">
        <v>157</v>
      </c>
      <c r="B10" s="298" t="s">
        <v>34</v>
      </c>
      <c r="C10" s="235">
        <v>422.875</v>
      </c>
      <c r="D10" s="233">
        <v>1938.1764351167606</v>
      </c>
      <c r="E10" s="234">
        <v>1753.246093999409</v>
      </c>
      <c r="F10" s="235">
        <v>1537.6232598285544</v>
      </c>
      <c r="G10" s="234">
        <v>1352.692918711203</v>
      </c>
      <c r="I10" s="520"/>
      <c r="K10" s="256"/>
      <c r="M10" s="256"/>
    </row>
    <row r="11" spans="1:13" ht="15" customHeight="1">
      <c r="A11" s="270" t="s">
        <v>153</v>
      </c>
      <c r="B11" s="297" t="s">
        <v>54</v>
      </c>
      <c r="C11" s="229">
        <v>19</v>
      </c>
      <c r="D11" s="227">
        <v>1711.6463157894736</v>
      </c>
      <c r="E11" s="228">
        <v>1530.7515789473684</v>
      </c>
      <c r="F11" s="229">
        <v>1548.7265789473684</v>
      </c>
      <c r="G11" s="228">
        <v>1367.8318421052631</v>
      </c>
      <c r="I11" s="520"/>
      <c r="K11" s="256"/>
      <c r="M11" s="256"/>
    </row>
    <row r="12" spans="1:13" ht="15" customHeight="1">
      <c r="A12" s="277" t="s">
        <v>158</v>
      </c>
      <c r="B12" s="298" t="s">
        <v>55</v>
      </c>
      <c r="C12" s="235">
        <v>861.75</v>
      </c>
      <c r="D12" s="233">
        <v>2040.1539901363503</v>
      </c>
      <c r="E12" s="234">
        <v>1873.4563794604003</v>
      </c>
      <c r="F12" s="235">
        <v>1593.3342686393964</v>
      </c>
      <c r="G12" s="234">
        <v>1426.6366579634464</v>
      </c>
      <c r="I12" s="520"/>
      <c r="K12" s="256"/>
      <c r="M12" s="256"/>
    </row>
    <row r="13" spans="1:13" ht="15" customHeight="1">
      <c r="A13" s="270" t="s">
        <v>115</v>
      </c>
      <c r="B13" s="297" t="s">
        <v>58</v>
      </c>
      <c r="C13" s="229">
        <v>114.375</v>
      </c>
      <c r="D13" s="227">
        <v>2303.4817049180324</v>
      </c>
      <c r="E13" s="228">
        <v>2006.982093989071</v>
      </c>
      <c r="F13" s="229">
        <v>1604.0979124284154</v>
      </c>
      <c r="G13" s="228">
        <v>1307.5983014994536</v>
      </c>
      <c r="I13" s="520"/>
      <c r="K13" s="256"/>
      <c r="M13" s="256"/>
    </row>
    <row r="14" spans="1:13" ht="15" customHeight="1">
      <c r="A14" s="277" t="s">
        <v>159</v>
      </c>
      <c r="B14" s="298" t="s">
        <v>51</v>
      </c>
      <c r="C14" s="235">
        <v>48.75</v>
      </c>
      <c r="D14" s="233">
        <v>2167.679774358974</v>
      </c>
      <c r="E14" s="234">
        <v>1954.4722256410255</v>
      </c>
      <c r="F14" s="235">
        <v>1684.2277948717947</v>
      </c>
      <c r="G14" s="234">
        <v>1471.020246153846</v>
      </c>
      <c r="I14" s="520"/>
      <c r="K14" s="256"/>
      <c r="M14" s="256"/>
    </row>
    <row r="15" spans="1:13" ht="15" customHeight="1">
      <c r="A15" s="270" t="s">
        <v>160</v>
      </c>
      <c r="B15" s="297" t="s">
        <v>29</v>
      </c>
      <c r="C15" s="229">
        <v>561.875</v>
      </c>
      <c r="D15" s="227">
        <v>2107.769881201335</v>
      </c>
      <c r="E15" s="228">
        <v>1978.550250500556</v>
      </c>
      <c r="F15" s="229">
        <v>1735.5848880978865</v>
      </c>
      <c r="G15" s="228">
        <v>1606.3652573971078</v>
      </c>
      <c r="I15" s="520"/>
      <c r="K15" s="256"/>
      <c r="M15" s="256"/>
    </row>
    <row r="16" spans="1:13" ht="15" customHeight="1">
      <c r="A16" s="277" t="s">
        <v>380</v>
      </c>
      <c r="B16" s="298" t="s">
        <v>83</v>
      </c>
      <c r="C16" s="235">
        <v>32.75</v>
      </c>
      <c r="D16" s="233">
        <v>1988.77813740458</v>
      </c>
      <c r="E16" s="234">
        <v>1988.77813740458</v>
      </c>
      <c r="F16" s="235">
        <v>1748.7784122137405</v>
      </c>
      <c r="G16" s="234">
        <v>1748.7784122137405</v>
      </c>
      <c r="I16" s="520"/>
      <c r="K16" s="256"/>
      <c r="M16" s="256"/>
    </row>
    <row r="17" spans="1:13" ht="15" customHeight="1">
      <c r="A17" s="270" t="s">
        <v>380</v>
      </c>
      <c r="B17" s="297" t="s">
        <v>30</v>
      </c>
      <c r="C17" s="229">
        <v>111.625</v>
      </c>
      <c r="D17" s="227">
        <v>2147.628577827548</v>
      </c>
      <c r="E17" s="228">
        <v>1829.2261858902577</v>
      </c>
      <c r="F17" s="229">
        <v>1748.9730526315789</v>
      </c>
      <c r="G17" s="228">
        <v>1430.570660694289</v>
      </c>
      <c r="I17" s="520"/>
      <c r="K17" s="256"/>
      <c r="M17" s="256"/>
    </row>
    <row r="18" spans="1:13" ht="15" customHeight="1">
      <c r="A18" s="277" t="s">
        <v>116</v>
      </c>
      <c r="B18" s="298" t="s">
        <v>41</v>
      </c>
      <c r="C18" s="235">
        <v>53.125</v>
      </c>
      <c r="D18" s="233">
        <v>2084.6943811764704</v>
      </c>
      <c r="E18" s="234">
        <v>1996.7996988235293</v>
      </c>
      <c r="F18" s="235">
        <v>1754.776545882353</v>
      </c>
      <c r="G18" s="234">
        <v>1666.8818635294117</v>
      </c>
      <c r="I18" s="520"/>
      <c r="K18" s="256"/>
      <c r="M18" s="256"/>
    </row>
    <row r="19" spans="1:13" ht="15" customHeight="1">
      <c r="A19" s="270" t="s">
        <v>117</v>
      </c>
      <c r="B19" s="297" t="s">
        <v>70</v>
      </c>
      <c r="C19" s="229">
        <v>9.625</v>
      </c>
      <c r="D19" s="227">
        <v>2110.121558441558</v>
      </c>
      <c r="E19" s="228">
        <v>1906.8990129870128</v>
      </c>
      <c r="F19" s="229">
        <v>1856.0923636363636</v>
      </c>
      <c r="G19" s="228">
        <v>1652.8698181818181</v>
      </c>
      <c r="I19" s="520"/>
      <c r="K19" s="256"/>
      <c r="M19" s="256"/>
    </row>
    <row r="20" spans="1:13" ht="15" customHeight="1">
      <c r="A20" s="277" t="s">
        <v>118</v>
      </c>
      <c r="B20" s="298" t="s">
        <v>27</v>
      </c>
      <c r="C20" s="235">
        <v>1458.75</v>
      </c>
      <c r="D20" s="233">
        <v>2232.7563146529565</v>
      </c>
      <c r="E20" s="234">
        <v>2073.415038217652</v>
      </c>
      <c r="F20" s="235">
        <v>1861.7808918594687</v>
      </c>
      <c r="G20" s="234">
        <v>1702.4396154241647</v>
      </c>
      <c r="I20" s="520"/>
      <c r="K20" s="256"/>
      <c r="M20" s="256"/>
    </row>
    <row r="21" spans="1:13" ht="15" customHeight="1">
      <c r="A21" s="270" t="s">
        <v>119</v>
      </c>
      <c r="B21" s="297" t="s">
        <v>38</v>
      </c>
      <c r="C21" s="229">
        <v>76.375</v>
      </c>
      <c r="D21" s="227">
        <v>2311.2604779050735</v>
      </c>
      <c r="E21" s="228">
        <v>1859.5419836333879</v>
      </c>
      <c r="F21" s="229">
        <v>1876.9792209492634</v>
      </c>
      <c r="G21" s="228">
        <v>1425.2607266775778</v>
      </c>
      <c r="I21" s="520"/>
      <c r="K21" s="256"/>
      <c r="M21" s="256"/>
    </row>
    <row r="22" spans="1:13" ht="15" customHeight="1">
      <c r="A22" s="277" t="s">
        <v>120</v>
      </c>
      <c r="B22" s="298" t="s">
        <v>53</v>
      </c>
      <c r="C22" s="235">
        <v>27.625</v>
      </c>
      <c r="D22" s="233">
        <v>2070.913628959276</v>
      </c>
      <c r="E22" s="234">
        <v>1953.7733574660633</v>
      </c>
      <c r="F22" s="235">
        <v>1882.2200904977376</v>
      </c>
      <c r="G22" s="234">
        <v>1765.079819004525</v>
      </c>
      <c r="I22" s="520"/>
      <c r="K22" s="256"/>
      <c r="M22" s="256"/>
    </row>
    <row r="23" spans="1:13" ht="15" customHeight="1">
      <c r="A23" s="270" t="s">
        <v>163</v>
      </c>
      <c r="B23" s="297" t="s">
        <v>63</v>
      </c>
      <c r="C23" s="229">
        <v>28.75</v>
      </c>
      <c r="D23" s="227">
        <v>2090.409043478261</v>
      </c>
      <c r="E23" s="228">
        <v>1849.7397565217393</v>
      </c>
      <c r="F23" s="229">
        <v>1895.8719304347826</v>
      </c>
      <c r="G23" s="228">
        <v>1655.2026434782608</v>
      </c>
      <c r="I23" s="520"/>
      <c r="K23" s="256"/>
      <c r="M23" s="256"/>
    </row>
    <row r="24" spans="1:13" ht="15" customHeight="1">
      <c r="A24" s="277" t="s">
        <v>164</v>
      </c>
      <c r="B24" s="298" t="s">
        <v>73</v>
      </c>
      <c r="C24" s="235">
        <v>98.375</v>
      </c>
      <c r="D24" s="233">
        <v>2221.0395628970773</v>
      </c>
      <c r="E24" s="234">
        <v>2118.3711613723</v>
      </c>
      <c r="F24" s="235">
        <v>1929.5894688691233</v>
      </c>
      <c r="G24" s="234">
        <v>1826.9210673443454</v>
      </c>
      <c r="I24" s="520"/>
      <c r="K24" s="256"/>
      <c r="M24" s="256"/>
    </row>
    <row r="25" spans="1:13" ht="15" customHeight="1">
      <c r="A25" s="270" t="s">
        <v>165</v>
      </c>
      <c r="B25" s="297" t="s">
        <v>79</v>
      </c>
      <c r="C25" s="229">
        <v>104.125</v>
      </c>
      <c r="D25" s="227">
        <v>2219.9807731092437</v>
      </c>
      <c r="E25" s="228">
        <v>1979.1706410564227</v>
      </c>
      <c r="F25" s="229">
        <v>1950.1363553421365</v>
      </c>
      <c r="G25" s="228">
        <v>1709.3262232893153</v>
      </c>
      <c r="I25" s="520"/>
      <c r="K25" s="256"/>
      <c r="M25" s="256"/>
    </row>
    <row r="26" spans="1:13" ht="15" customHeight="1">
      <c r="A26" s="277" t="s">
        <v>271</v>
      </c>
      <c r="B26" s="298" t="s">
        <v>50</v>
      </c>
      <c r="C26" s="235">
        <v>235.5</v>
      </c>
      <c r="D26" s="233">
        <v>2434.2247558386407</v>
      </c>
      <c r="E26" s="234">
        <v>2197.3365477707002</v>
      </c>
      <c r="F26" s="235">
        <v>1968.9721571125267</v>
      </c>
      <c r="G26" s="234">
        <v>1732.083949044586</v>
      </c>
      <c r="I26" s="520"/>
      <c r="K26" s="256"/>
      <c r="M26" s="256"/>
    </row>
    <row r="27" spans="1:13" ht="15" customHeight="1">
      <c r="A27" s="270" t="s">
        <v>271</v>
      </c>
      <c r="B27" s="297" t="s">
        <v>81</v>
      </c>
      <c r="C27" s="229">
        <v>157.125</v>
      </c>
      <c r="D27" s="227">
        <v>2468.2302498011136</v>
      </c>
      <c r="E27" s="228">
        <v>2178.0154526650754</v>
      </c>
      <c r="F27" s="229">
        <v>1969.4628480509148</v>
      </c>
      <c r="G27" s="228">
        <v>1679.2480509148766</v>
      </c>
      <c r="I27" s="520"/>
      <c r="K27" s="256"/>
      <c r="M27" s="256"/>
    </row>
    <row r="28" spans="1:13" ht="15" customHeight="1">
      <c r="A28" s="277" t="s">
        <v>122</v>
      </c>
      <c r="B28" s="298" t="s">
        <v>52</v>
      </c>
      <c r="C28" s="235">
        <v>57.125</v>
      </c>
      <c r="D28" s="233">
        <v>2337.615772428884</v>
      </c>
      <c r="E28" s="234">
        <v>2017.7734617067836</v>
      </c>
      <c r="F28" s="235">
        <v>1975.0614442013127</v>
      </c>
      <c r="G28" s="234">
        <v>1655.2191334792121</v>
      </c>
      <c r="I28" s="520"/>
      <c r="K28" s="256"/>
      <c r="M28" s="256"/>
    </row>
    <row r="29" spans="1:13" ht="15" customHeight="1">
      <c r="A29" s="270" t="s">
        <v>123</v>
      </c>
      <c r="B29" s="297" t="s">
        <v>67</v>
      </c>
      <c r="C29" s="229">
        <v>345.625</v>
      </c>
      <c r="D29" s="227">
        <v>2342.1216983725135</v>
      </c>
      <c r="E29" s="228">
        <v>1999.892530922242</v>
      </c>
      <c r="F29" s="229">
        <v>1983.0862379746839</v>
      </c>
      <c r="G29" s="228">
        <v>1640.8570705244126</v>
      </c>
      <c r="I29" s="520"/>
      <c r="K29" s="256"/>
      <c r="M29" s="256"/>
    </row>
    <row r="30" spans="1:13" ht="15" customHeight="1">
      <c r="A30" s="277" t="s">
        <v>124</v>
      </c>
      <c r="B30" s="298" t="s">
        <v>206</v>
      </c>
      <c r="C30" s="235">
        <v>5746.5</v>
      </c>
      <c r="D30" s="233">
        <v>2252.12354302619</v>
      </c>
      <c r="E30" s="234">
        <v>2014.4281574871663</v>
      </c>
      <c r="F30" s="235">
        <v>1988.0897414078129</v>
      </c>
      <c r="G30" s="234">
        <v>1750.3943558687893</v>
      </c>
      <c r="I30" s="520"/>
      <c r="K30" s="256"/>
      <c r="M30" s="256"/>
    </row>
    <row r="31" spans="1:13" ht="15" customHeight="1">
      <c r="A31" s="270" t="s">
        <v>125</v>
      </c>
      <c r="B31" s="297" t="s">
        <v>28</v>
      </c>
      <c r="C31" s="229">
        <v>586.5</v>
      </c>
      <c r="D31" s="227">
        <v>2412.7114151747655</v>
      </c>
      <c r="E31" s="228">
        <v>2028.9075277067348</v>
      </c>
      <c r="F31" s="229">
        <v>2013.5472259164537</v>
      </c>
      <c r="G31" s="228">
        <v>1629.743338448423</v>
      </c>
      <c r="I31" s="520"/>
      <c r="K31" s="256"/>
      <c r="M31" s="256"/>
    </row>
    <row r="32" spans="1:13" ht="15" customHeight="1">
      <c r="A32" s="277" t="s">
        <v>126</v>
      </c>
      <c r="B32" s="574" t="s">
        <v>45</v>
      </c>
      <c r="C32" s="235">
        <v>57.375</v>
      </c>
      <c r="D32" s="233">
        <v>2444.715607843137</v>
      </c>
      <c r="E32" s="234">
        <v>2242.24379956427</v>
      </c>
      <c r="F32" s="235">
        <v>2055.034649237473</v>
      </c>
      <c r="G32" s="234">
        <v>1852.5628409586056</v>
      </c>
      <c r="I32" s="520"/>
      <c r="K32" s="256"/>
      <c r="M32" s="256"/>
    </row>
    <row r="33" spans="1:13" ht="15.75" customHeight="1">
      <c r="A33" s="270" t="s">
        <v>127</v>
      </c>
      <c r="B33" s="299" t="s">
        <v>82</v>
      </c>
      <c r="C33" s="229">
        <v>94.75</v>
      </c>
      <c r="D33" s="227">
        <v>2511.427430079156</v>
      </c>
      <c r="E33" s="228">
        <v>2220.662300791557</v>
      </c>
      <c r="F33" s="229">
        <v>2062.940485488127</v>
      </c>
      <c r="G33" s="228">
        <v>1772.1753562005276</v>
      </c>
      <c r="I33" s="520"/>
      <c r="K33" s="256"/>
      <c r="M33" s="256"/>
    </row>
    <row r="34" spans="1:13" ht="15" customHeight="1">
      <c r="A34" s="277" t="s">
        <v>167</v>
      </c>
      <c r="B34" s="300" t="s">
        <v>26</v>
      </c>
      <c r="C34" s="235">
        <v>595.5</v>
      </c>
      <c r="D34" s="233">
        <v>2523.8990545759866</v>
      </c>
      <c r="E34" s="234">
        <v>2223.2591754827877</v>
      </c>
      <c r="F34" s="235">
        <v>2065.1402770780855</v>
      </c>
      <c r="G34" s="234">
        <v>1764.5003979848866</v>
      </c>
      <c r="I34" s="520"/>
      <c r="K34" s="256"/>
      <c r="M34" s="256"/>
    </row>
    <row r="35" spans="1:13" ht="15" customHeight="1">
      <c r="A35" s="270" t="s">
        <v>392</v>
      </c>
      <c r="B35" s="301" t="s">
        <v>61</v>
      </c>
      <c r="C35" s="229">
        <v>28.75</v>
      </c>
      <c r="D35" s="227">
        <v>2324.031026086957</v>
      </c>
      <c r="E35" s="228">
        <v>2021.3387826086957</v>
      </c>
      <c r="F35" s="229">
        <v>2076.532347826087</v>
      </c>
      <c r="G35" s="228">
        <v>1773.8401043478261</v>
      </c>
      <c r="I35" s="520"/>
      <c r="K35" s="256"/>
      <c r="M35" s="256"/>
    </row>
    <row r="36" spans="1:13" ht="15" customHeight="1">
      <c r="A36" s="277" t="s">
        <v>392</v>
      </c>
      <c r="B36" s="298" t="s">
        <v>65</v>
      </c>
      <c r="C36" s="235">
        <v>22.625</v>
      </c>
      <c r="D36" s="233">
        <v>2654.3244198895027</v>
      </c>
      <c r="E36" s="234">
        <v>2570.3546519337015</v>
      </c>
      <c r="F36" s="235">
        <v>2076.7573480662986</v>
      </c>
      <c r="G36" s="234">
        <v>1992.7875801104974</v>
      </c>
      <c r="I36" s="520"/>
      <c r="K36" s="256"/>
      <c r="M36" s="256"/>
    </row>
    <row r="37" spans="1:13" ht="15" customHeight="1">
      <c r="A37" s="270" t="s">
        <v>170</v>
      </c>
      <c r="B37" s="297" t="s">
        <v>75</v>
      </c>
      <c r="C37" s="229">
        <v>513.75</v>
      </c>
      <c r="D37" s="227">
        <v>2434.5433284671535</v>
      </c>
      <c r="E37" s="228">
        <v>2215.4681790754257</v>
      </c>
      <c r="F37" s="229">
        <v>2080.484453527981</v>
      </c>
      <c r="G37" s="228">
        <v>1861.409304136253</v>
      </c>
      <c r="I37" s="520"/>
      <c r="K37" s="256"/>
      <c r="M37" s="256"/>
    </row>
    <row r="38" spans="1:13" ht="15" customHeight="1">
      <c r="A38" s="277" t="s">
        <v>171</v>
      </c>
      <c r="B38" s="298" t="s">
        <v>56</v>
      </c>
      <c r="C38" s="235">
        <v>139</v>
      </c>
      <c r="D38" s="233">
        <v>2424.3966115107914</v>
      </c>
      <c r="E38" s="234">
        <v>2229.8419064748205</v>
      </c>
      <c r="F38" s="235">
        <v>2107.5653597122305</v>
      </c>
      <c r="G38" s="234">
        <v>1913.0106546762593</v>
      </c>
      <c r="I38" s="520"/>
      <c r="K38" s="256"/>
      <c r="M38" s="256"/>
    </row>
    <row r="39" spans="1:13" ht="15" customHeight="1">
      <c r="A39" s="270" t="s">
        <v>172</v>
      </c>
      <c r="B39" s="297" t="s">
        <v>25</v>
      </c>
      <c r="C39" s="229">
        <v>1849.875</v>
      </c>
      <c r="D39" s="227">
        <v>2463.6978071491317</v>
      </c>
      <c r="E39" s="228">
        <v>2240.57199810798</v>
      </c>
      <c r="F39" s="229">
        <v>2114.1084792215693</v>
      </c>
      <c r="G39" s="228">
        <v>1890.9826701804177</v>
      </c>
      <c r="I39" s="520"/>
      <c r="K39" s="256"/>
      <c r="M39" s="256"/>
    </row>
    <row r="40" spans="1:13" ht="15" customHeight="1">
      <c r="A40" s="277" t="s">
        <v>173</v>
      </c>
      <c r="B40" s="298" t="s">
        <v>66</v>
      </c>
      <c r="C40" s="235">
        <v>34.25</v>
      </c>
      <c r="D40" s="233">
        <v>2455.3698394160583</v>
      </c>
      <c r="E40" s="234">
        <v>2260.3333430656935</v>
      </c>
      <c r="F40" s="235">
        <v>2116.8895474452556</v>
      </c>
      <c r="G40" s="234">
        <v>1921.8530510948906</v>
      </c>
      <c r="I40" s="520"/>
      <c r="K40" s="256"/>
      <c r="M40" s="256"/>
    </row>
    <row r="41" spans="1:13" ht="15" customHeight="1">
      <c r="A41" s="270" t="s">
        <v>174</v>
      </c>
      <c r="B41" s="297" t="s">
        <v>35</v>
      </c>
      <c r="C41" s="229">
        <v>37.25</v>
      </c>
      <c r="D41" s="227">
        <v>2547.8250201342285</v>
      </c>
      <c r="E41" s="228">
        <v>2262.2443489932884</v>
      </c>
      <c r="F41" s="229">
        <v>2118.273798657718</v>
      </c>
      <c r="G41" s="228">
        <v>1832.6931275167783</v>
      </c>
      <c r="I41" s="520"/>
      <c r="K41" s="256"/>
      <c r="M41" s="256"/>
    </row>
    <row r="42" spans="1:13" ht="15.75" customHeight="1">
      <c r="A42" s="277" t="s">
        <v>154</v>
      </c>
      <c r="B42" s="298" t="s">
        <v>72</v>
      </c>
      <c r="C42" s="235">
        <v>214.125</v>
      </c>
      <c r="D42" s="233">
        <v>2486.289952130765</v>
      </c>
      <c r="E42" s="234">
        <v>2129.567859894921</v>
      </c>
      <c r="F42" s="235">
        <v>2128.7557127845885</v>
      </c>
      <c r="G42" s="234">
        <v>1772.033620548745</v>
      </c>
      <c r="I42" s="520"/>
      <c r="K42" s="256"/>
      <c r="M42" s="256"/>
    </row>
    <row r="43" spans="1:13" ht="15" customHeight="1">
      <c r="A43" s="270" t="s">
        <v>129</v>
      </c>
      <c r="B43" s="297" t="s">
        <v>33</v>
      </c>
      <c r="C43" s="229">
        <v>60.25</v>
      </c>
      <c r="D43" s="227">
        <v>2595.3377095435685</v>
      </c>
      <c r="E43" s="228">
        <v>2335.667966804979</v>
      </c>
      <c r="F43" s="229">
        <v>2141.9157842323652</v>
      </c>
      <c r="G43" s="228">
        <v>1882.2460414937761</v>
      </c>
      <c r="I43" s="520"/>
      <c r="K43" s="256"/>
      <c r="M43" s="256"/>
    </row>
    <row r="44" spans="1:13" ht="15" customHeight="1">
      <c r="A44" s="277" t="s">
        <v>130</v>
      </c>
      <c r="B44" s="298" t="s">
        <v>85</v>
      </c>
      <c r="C44" s="235">
        <v>61.75</v>
      </c>
      <c r="D44" s="233">
        <v>2477.5725829959515</v>
      </c>
      <c r="E44" s="234">
        <v>2389.4649878542514</v>
      </c>
      <c r="F44" s="235">
        <v>2155.2684534412956</v>
      </c>
      <c r="G44" s="234">
        <v>2067.160858299595</v>
      </c>
      <c r="I44" s="520"/>
      <c r="K44" s="256"/>
      <c r="M44" s="256"/>
    </row>
    <row r="45" spans="1:13" ht="15" customHeight="1">
      <c r="A45" s="270" t="s">
        <v>131</v>
      </c>
      <c r="B45" s="297" t="s">
        <v>40</v>
      </c>
      <c r="C45" s="229">
        <v>28.375</v>
      </c>
      <c r="D45" s="227">
        <v>2483.2271718061675</v>
      </c>
      <c r="E45" s="228">
        <v>2133.862026431718</v>
      </c>
      <c r="F45" s="229">
        <v>2166.566872246696</v>
      </c>
      <c r="G45" s="228">
        <v>1817.2017268722468</v>
      </c>
      <c r="I45" s="520"/>
      <c r="K45" s="256"/>
      <c r="M45" s="256"/>
    </row>
    <row r="46" spans="1:13" ht="15" customHeight="1">
      <c r="A46" s="277" t="s">
        <v>175</v>
      </c>
      <c r="B46" s="298" t="s">
        <v>57</v>
      </c>
      <c r="C46" s="235">
        <v>113.3</v>
      </c>
      <c r="D46" s="233">
        <v>2624.41865842895</v>
      </c>
      <c r="E46" s="234">
        <v>2259.9173345101503</v>
      </c>
      <c r="F46" s="235">
        <v>2182.262850838482</v>
      </c>
      <c r="G46" s="234">
        <v>1817.7615269196822</v>
      </c>
      <c r="I46" s="520"/>
      <c r="K46" s="256"/>
      <c r="M46" s="256"/>
    </row>
    <row r="47" spans="1:13" ht="15" customHeight="1">
      <c r="A47" s="270" t="s">
        <v>176</v>
      </c>
      <c r="B47" s="297" t="s">
        <v>59</v>
      </c>
      <c r="C47" s="229">
        <v>63.75</v>
      </c>
      <c r="D47" s="227">
        <v>2551.600329411765</v>
      </c>
      <c r="E47" s="228">
        <v>2337.117129411765</v>
      </c>
      <c r="F47" s="229">
        <v>2220.237929411765</v>
      </c>
      <c r="G47" s="228">
        <v>2005.7547294117646</v>
      </c>
      <c r="I47" s="520"/>
      <c r="K47" s="256"/>
      <c r="M47" s="256"/>
    </row>
    <row r="48" spans="1:13" ht="15" customHeight="1">
      <c r="A48" s="277" t="s">
        <v>177</v>
      </c>
      <c r="B48" s="298" t="s">
        <v>46</v>
      </c>
      <c r="C48" s="235">
        <v>12</v>
      </c>
      <c r="D48" s="233">
        <v>2294.026083333333</v>
      </c>
      <c r="E48" s="234">
        <v>1760.5260833333332</v>
      </c>
      <c r="F48" s="235">
        <v>2235.4301666666665</v>
      </c>
      <c r="G48" s="234">
        <v>1701.9301666666668</v>
      </c>
      <c r="I48" s="520"/>
      <c r="K48" s="256"/>
      <c r="M48" s="256"/>
    </row>
    <row r="49" spans="1:13" ht="15" customHeight="1">
      <c r="A49" s="270" t="s">
        <v>178</v>
      </c>
      <c r="B49" s="301" t="s">
        <v>71</v>
      </c>
      <c r="C49" s="229">
        <v>33.875</v>
      </c>
      <c r="D49" s="227">
        <v>2671.1169889298894</v>
      </c>
      <c r="E49" s="228">
        <v>2402.6594243542436</v>
      </c>
      <c r="F49" s="229">
        <v>2238.309815498155</v>
      </c>
      <c r="G49" s="228">
        <v>1969.852250922509</v>
      </c>
      <c r="I49" s="520"/>
      <c r="K49" s="256"/>
      <c r="M49" s="256"/>
    </row>
    <row r="50" spans="1:13" ht="15" customHeight="1">
      <c r="A50" s="277" t="s">
        <v>132</v>
      </c>
      <c r="B50" s="298" t="s">
        <v>78</v>
      </c>
      <c r="C50" s="235">
        <v>83</v>
      </c>
      <c r="D50" s="233">
        <v>2719.588915662651</v>
      </c>
      <c r="E50" s="234">
        <v>2453.7886265060242</v>
      </c>
      <c r="F50" s="235">
        <v>2252.710337349398</v>
      </c>
      <c r="G50" s="234">
        <v>1986.9100481927712</v>
      </c>
      <c r="I50" s="520"/>
      <c r="K50" s="256"/>
      <c r="M50" s="256"/>
    </row>
    <row r="51" spans="1:13" ht="15" customHeight="1">
      <c r="A51" s="270" t="s">
        <v>133</v>
      </c>
      <c r="B51" s="297" t="s">
        <v>60</v>
      </c>
      <c r="C51" s="229">
        <v>29.5</v>
      </c>
      <c r="D51" s="227">
        <v>2740.246711864407</v>
      </c>
      <c r="E51" s="228">
        <v>2460.897288135593</v>
      </c>
      <c r="F51" s="229">
        <v>2309.7654237288134</v>
      </c>
      <c r="G51" s="228">
        <v>2030.416</v>
      </c>
      <c r="I51" s="520"/>
      <c r="K51" s="256"/>
      <c r="M51" s="256"/>
    </row>
    <row r="52" spans="1:13" ht="15" customHeight="1">
      <c r="A52" s="277" t="s">
        <v>179</v>
      </c>
      <c r="B52" s="298" t="s">
        <v>42</v>
      </c>
      <c r="C52" s="235">
        <v>208.625</v>
      </c>
      <c r="D52" s="233">
        <v>2630.6691767525463</v>
      </c>
      <c r="E52" s="234">
        <v>2352.985677651288</v>
      </c>
      <c r="F52" s="235">
        <v>2322.5683115638103</v>
      </c>
      <c r="G52" s="234">
        <v>2044.884812462552</v>
      </c>
      <c r="I52" s="520"/>
      <c r="K52" s="256"/>
      <c r="M52" s="256"/>
    </row>
    <row r="53" spans="1:13" ht="15" customHeight="1">
      <c r="A53" s="270" t="s">
        <v>180</v>
      </c>
      <c r="B53" s="297" t="s">
        <v>80</v>
      </c>
      <c r="C53" s="229">
        <v>36.125</v>
      </c>
      <c r="D53" s="227">
        <v>2792.440525951557</v>
      </c>
      <c r="E53" s="228">
        <v>2385.2198477508655</v>
      </c>
      <c r="F53" s="229">
        <v>2391.7235155709345</v>
      </c>
      <c r="G53" s="228">
        <v>1984.5028373702423</v>
      </c>
      <c r="I53" s="520"/>
      <c r="K53" s="256"/>
      <c r="M53" s="256"/>
    </row>
    <row r="54" spans="1:13" ht="15" customHeight="1">
      <c r="A54" s="277" t="s">
        <v>134</v>
      </c>
      <c r="B54" s="298" t="s">
        <v>37</v>
      </c>
      <c r="C54" s="235">
        <v>44.75</v>
      </c>
      <c r="D54" s="233">
        <v>2958.070837988827</v>
      </c>
      <c r="E54" s="234">
        <v>2537.9252290502795</v>
      </c>
      <c r="F54" s="235">
        <v>2400.1129832402235</v>
      </c>
      <c r="G54" s="234">
        <v>1979.9673743016758</v>
      </c>
      <c r="I54" s="520"/>
      <c r="K54" s="256"/>
      <c r="M54" s="256"/>
    </row>
    <row r="55" spans="1:13" ht="15" customHeight="1">
      <c r="A55" s="270" t="s">
        <v>135</v>
      </c>
      <c r="B55" s="297" t="s">
        <v>36</v>
      </c>
      <c r="C55" s="229">
        <v>182.875</v>
      </c>
      <c r="D55" s="227">
        <v>2835.305033492823</v>
      </c>
      <c r="E55" s="228">
        <v>2426.9467559808613</v>
      </c>
      <c r="F55" s="229">
        <v>2421.1658673957622</v>
      </c>
      <c r="G55" s="228">
        <v>2012.8075898838001</v>
      </c>
      <c r="I55" s="520"/>
      <c r="K55" s="256"/>
      <c r="M55" s="256"/>
    </row>
    <row r="56" spans="1:13" ht="15" customHeight="1">
      <c r="A56" s="277" t="s">
        <v>181</v>
      </c>
      <c r="B56" s="298" t="s">
        <v>207</v>
      </c>
      <c r="C56" s="235">
        <v>213.25</v>
      </c>
      <c r="D56" s="233">
        <v>2807.3909542790157</v>
      </c>
      <c r="E56" s="234">
        <v>2735.4008722157096</v>
      </c>
      <c r="F56" s="235">
        <v>2533.123849941383</v>
      </c>
      <c r="G56" s="234">
        <v>2461.1337678780774</v>
      </c>
      <c r="I56" s="520"/>
      <c r="K56" s="256"/>
      <c r="M56" s="256"/>
    </row>
    <row r="57" spans="1:13" ht="15" customHeight="1">
      <c r="A57" s="270" t="s">
        <v>182</v>
      </c>
      <c r="B57" s="297" t="s">
        <v>76</v>
      </c>
      <c r="C57" s="229">
        <v>23.125</v>
      </c>
      <c r="D57" s="227">
        <v>3051.7583567567567</v>
      </c>
      <c r="E57" s="228">
        <v>2836.586032432432</v>
      </c>
      <c r="F57" s="229">
        <v>2556.4911135135135</v>
      </c>
      <c r="G57" s="228">
        <v>2341.3187891891894</v>
      </c>
      <c r="I57" s="520"/>
      <c r="K57" s="256"/>
      <c r="M57" s="256"/>
    </row>
    <row r="58" spans="1:10" ht="15" customHeight="1">
      <c r="A58" s="277" t="s">
        <v>136</v>
      </c>
      <c r="B58" s="298" t="s">
        <v>62</v>
      </c>
      <c r="C58" s="235">
        <v>18.125</v>
      </c>
      <c r="D58" s="233">
        <v>2939.6918068965515</v>
      </c>
      <c r="E58" s="234">
        <v>2625.9262896551722</v>
      </c>
      <c r="F58" s="235">
        <v>2577.511668965517</v>
      </c>
      <c r="G58" s="234">
        <v>2263.7461517241377</v>
      </c>
      <c r="I58" s="520"/>
      <c r="J58"/>
    </row>
    <row r="59" spans="1:9" ht="15" customHeight="1">
      <c r="A59" s="270" t="s">
        <v>137</v>
      </c>
      <c r="B59" s="297" t="s">
        <v>39</v>
      </c>
      <c r="C59" s="229">
        <v>72.25</v>
      </c>
      <c r="D59" s="227">
        <v>3067.72984083045</v>
      </c>
      <c r="E59" s="228">
        <v>2741.278851211073</v>
      </c>
      <c r="F59" s="229">
        <v>2614.5211487889273</v>
      </c>
      <c r="G59" s="228">
        <v>2288.07015916955</v>
      </c>
      <c r="I59" s="520"/>
    </row>
    <row r="60" spans="1:9" ht="15" customHeight="1">
      <c r="A60" s="277" t="s">
        <v>183</v>
      </c>
      <c r="B60" s="298" t="s">
        <v>64</v>
      </c>
      <c r="C60" s="235">
        <v>36.25</v>
      </c>
      <c r="D60" s="233">
        <v>2943.5206620689655</v>
      </c>
      <c r="E60" s="234">
        <v>2692.3929379310343</v>
      </c>
      <c r="F60" s="235">
        <v>2696.960606896552</v>
      </c>
      <c r="G60" s="234">
        <v>2445.8328827586206</v>
      </c>
      <c r="I60" s="520"/>
    </row>
    <row r="61" spans="1:9" ht="15" customHeight="1">
      <c r="A61" s="270" t="s">
        <v>184</v>
      </c>
      <c r="B61" s="575" t="s">
        <v>86</v>
      </c>
      <c r="C61" s="229">
        <v>37.625</v>
      </c>
      <c r="D61" s="227">
        <v>3268.407627906977</v>
      </c>
      <c r="E61" s="228">
        <v>2684.1921328903654</v>
      </c>
      <c r="F61" s="229">
        <v>2808.309023255814</v>
      </c>
      <c r="G61" s="228">
        <v>2224.0935282392024</v>
      </c>
      <c r="I61" s="520"/>
    </row>
    <row r="62" spans="1:9" ht="15" customHeight="1">
      <c r="A62" s="277" t="s">
        <v>138</v>
      </c>
      <c r="B62" s="300" t="s">
        <v>43</v>
      </c>
      <c r="C62" s="235">
        <v>15.375</v>
      </c>
      <c r="D62" s="233">
        <v>3110.6703089430894</v>
      </c>
      <c r="E62" s="234">
        <v>2605.7126504065036</v>
      </c>
      <c r="F62" s="235">
        <v>2818.253268292683</v>
      </c>
      <c r="G62" s="234">
        <v>2313.2956097560973</v>
      </c>
      <c r="I62" s="520"/>
    </row>
    <row r="63" spans="1:9" ht="15" customHeight="1">
      <c r="A63" s="270" t="s">
        <v>139</v>
      </c>
      <c r="B63" s="299" t="s">
        <v>68</v>
      </c>
      <c r="C63" s="229">
        <v>20.875</v>
      </c>
      <c r="D63" s="227">
        <v>3659.916407185629</v>
      </c>
      <c r="E63" s="228">
        <v>3503.304766467066</v>
      </c>
      <c r="F63" s="229">
        <v>3225.5565988023955</v>
      </c>
      <c r="G63" s="228">
        <v>3068.9449580838327</v>
      </c>
      <c r="I63" s="520"/>
    </row>
    <row r="64" spans="1:9" ht="15" customHeight="1">
      <c r="A64" s="277" t="s">
        <v>140</v>
      </c>
      <c r="B64" s="300" t="s">
        <v>84</v>
      </c>
      <c r="C64" s="235">
        <v>27</v>
      </c>
      <c r="D64" s="233">
        <v>3346.0800740740738</v>
      </c>
      <c r="E64" s="234">
        <v>2981.7080740740744</v>
      </c>
      <c r="F64" s="235">
        <v>3263.204</v>
      </c>
      <c r="G64" s="234">
        <v>2898.8320000000003</v>
      </c>
      <c r="I64" s="520"/>
    </row>
    <row r="65" spans="1:9" ht="15" customHeight="1">
      <c r="A65" s="270" t="s">
        <v>141</v>
      </c>
      <c r="B65" s="299" t="s">
        <v>49</v>
      </c>
      <c r="C65" s="229">
        <v>16.375</v>
      </c>
      <c r="D65" s="227">
        <v>4462.210442748092</v>
      </c>
      <c r="E65" s="228">
        <v>4397.180824427481</v>
      </c>
      <c r="F65" s="229">
        <v>3971.91493129771</v>
      </c>
      <c r="G65" s="228">
        <v>3906.8853129770996</v>
      </c>
      <c r="I65" s="520"/>
    </row>
    <row r="66" spans="1:9" ht="15" customHeight="1">
      <c r="A66" s="277" t="s">
        <v>142</v>
      </c>
      <c r="B66" s="300" t="s">
        <v>69</v>
      </c>
      <c r="C66" s="235">
        <v>2</v>
      </c>
      <c r="D66" s="233">
        <v>5109.5</v>
      </c>
      <c r="E66" s="234">
        <v>5109.5</v>
      </c>
      <c r="F66" s="235">
        <v>5042</v>
      </c>
      <c r="G66" s="234">
        <v>5042</v>
      </c>
      <c r="I66" s="520"/>
    </row>
    <row r="67" spans="1:9" ht="15" customHeight="1" thickBot="1">
      <c r="A67" s="302"/>
      <c r="B67" s="303" t="s">
        <v>2</v>
      </c>
      <c r="C67" s="239">
        <f>SUM(C7:C66)</f>
        <v>16338.55</v>
      </c>
      <c r="D67" s="237">
        <v>2329.1165763791773</v>
      </c>
      <c r="E67" s="238">
        <v>2095.5192582573122</v>
      </c>
      <c r="F67" s="239">
        <v>1986.3865832484532</v>
      </c>
      <c r="G67" s="238">
        <v>1752.7892651265884</v>
      </c>
      <c r="I67" s="520"/>
    </row>
    <row r="68" spans="1:9" ht="15" customHeight="1" thickTop="1">
      <c r="A68" s="62"/>
      <c r="B68" s="62"/>
      <c r="C68" s="241"/>
      <c r="D68" s="304"/>
      <c r="E68" s="304"/>
      <c r="F68" s="241"/>
      <c r="G68" s="241"/>
      <c r="I68"/>
    </row>
    <row r="69" spans="1:7" ht="16.5" customHeight="1">
      <c r="A69" s="62" t="s">
        <v>214</v>
      </c>
      <c r="C69" s="241"/>
      <c r="D69" s="304"/>
      <c r="E69" s="304"/>
      <c r="F69" s="241"/>
      <c r="G69" s="241"/>
    </row>
    <row r="70" spans="1:7" ht="12.75">
      <c r="A70" s="62" t="s">
        <v>306</v>
      </c>
      <c r="C70" s="241"/>
      <c r="D70" s="304"/>
      <c r="E70" s="304"/>
      <c r="F70" s="241"/>
      <c r="G70" s="241"/>
    </row>
    <row r="71" spans="1:7" ht="12.75">
      <c r="A71" s="62"/>
      <c r="B71" s="62"/>
      <c r="C71" s="241"/>
      <c r="D71" s="304"/>
      <c r="E71" s="304"/>
      <c r="F71" s="241"/>
      <c r="G71" s="241"/>
    </row>
    <row r="72" spans="1:7" ht="12.75">
      <c r="A72" s="62"/>
      <c r="B72" s="62"/>
      <c r="C72" s="241"/>
      <c r="D72" s="304"/>
      <c r="E72" s="304"/>
      <c r="F72" s="241"/>
      <c r="G72" s="241"/>
    </row>
    <row r="73" spans="1:7" ht="12.75">
      <c r="A73" s="62"/>
      <c r="B73" s="62"/>
      <c r="C73" s="241"/>
      <c r="D73" s="304"/>
      <c r="E73" s="304"/>
      <c r="F73" s="241"/>
      <c r="G73" s="241"/>
    </row>
    <row r="74" spans="1:7" ht="12.75">
      <c r="A74" s="62"/>
      <c r="B74" s="62"/>
      <c r="C74" s="241"/>
      <c r="D74" s="304"/>
      <c r="E74" s="304"/>
      <c r="F74" s="241"/>
      <c r="G74" s="241"/>
    </row>
    <row r="75" spans="1:7" ht="12.75">
      <c r="A75" s="62"/>
      <c r="B75" s="62"/>
      <c r="C75" s="241"/>
      <c r="D75" s="304"/>
      <c r="E75" s="304"/>
      <c r="F75" s="241"/>
      <c r="G75" s="241"/>
    </row>
    <row r="76" spans="1:7" ht="12.75">
      <c r="A76" s="62"/>
      <c r="B76" s="62"/>
      <c r="C76" s="241"/>
      <c r="D76" s="304"/>
      <c r="E76" s="304"/>
      <c r="F76" s="241"/>
      <c r="G76" s="241"/>
    </row>
    <row r="77" spans="1:7" ht="12.75">
      <c r="A77" s="62"/>
      <c r="B77" s="62"/>
      <c r="C77" s="241"/>
      <c r="D77" s="304"/>
      <c r="E77" s="304"/>
      <c r="F77" s="241"/>
      <c r="G77" s="241"/>
    </row>
    <row r="78" spans="1:7" ht="12.75">
      <c r="A78" s="62"/>
      <c r="B78" s="62"/>
      <c r="C78" s="241"/>
      <c r="D78" s="304"/>
      <c r="E78" s="304"/>
      <c r="F78" s="241"/>
      <c r="G78" s="241"/>
    </row>
    <row r="79" spans="1:7" ht="12.75">
      <c r="A79" s="62"/>
      <c r="B79" s="62"/>
      <c r="C79" s="241"/>
      <c r="D79" s="304"/>
      <c r="E79" s="304"/>
      <c r="F79" s="241"/>
      <c r="G79" s="241"/>
    </row>
    <row r="80" spans="1:7" ht="12.75">
      <c r="A80" s="62"/>
      <c r="B80" s="62"/>
      <c r="C80" s="241"/>
      <c r="D80" s="304"/>
      <c r="E80" s="304"/>
      <c r="F80" s="241"/>
      <c r="G80" s="241"/>
    </row>
    <row r="81" spans="1:7" ht="12.75">
      <c r="A81" s="62"/>
      <c r="B81" s="62"/>
      <c r="C81" s="241"/>
      <c r="D81" s="304"/>
      <c r="E81" s="304"/>
      <c r="F81" s="241"/>
      <c r="G81" s="241"/>
    </row>
    <row r="82" spans="1:7" ht="12.75">
      <c r="A82" s="62"/>
      <c r="B82" s="62"/>
      <c r="C82" s="241"/>
      <c r="D82" s="304"/>
      <c r="E82" s="304"/>
      <c r="F82" s="241"/>
      <c r="G82" s="241"/>
    </row>
    <row r="83" spans="1:7" ht="12.75">
      <c r="A83" s="62"/>
      <c r="B83" s="62"/>
      <c r="C83" s="241"/>
      <c r="D83" s="304"/>
      <c r="E83" s="304"/>
      <c r="F83" s="241"/>
      <c r="G83" s="241"/>
    </row>
    <row r="84" spans="1:7" ht="12.75">
      <c r="A84" s="62"/>
      <c r="B84" s="62"/>
      <c r="C84" s="241"/>
      <c r="D84" s="304"/>
      <c r="E84" s="304"/>
      <c r="F84" s="241"/>
      <c r="G84" s="241"/>
    </row>
    <row r="85" spans="1:7" ht="12.75">
      <c r="A85" s="62"/>
      <c r="B85" s="62"/>
      <c r="C85" s="241"/>
      <c r="D85" s="304"/>
      <c r="E85" s="304"/>
      <c r="F85" s="241"/>
      <c r="G85" s="241"/>
    </row>
    <row r="86" spans="1:7" ht="12.75">
      <c r="A86" s="62"/>
      <c r="B86" s="62"/>
      <c r="C86" s="241"/>
      <c r="D86" s="304"/>
      <c r="E86" s="304"/>
      <c r="F86" s="241"/>
      <c r="G86" s="241"/>
    </row>
    <row r="87" spans="1:7" ht="12.75">
      <c r="A87" s="62"/>
      <c r="B87" s="62"/>
      <c r="C87" s="241"/>
      <c r="D87" s="304"/>
      <c r="E87" s="304"/>
      <c r="F87" s="241"/>
      <c r="G87" s="241"/>
    </row>
    <row r="88" spans="1:7" ht="12.75">
      <c r="A88" s="62"/>
      <c r="B88" s="62"/>
      <c r="C88" s="241"/>
      <c r="D88" s="304"/>
      <c r="E88" s="304"/>
      <c r="F88" s="241"/>
      <c r="G88" s="241"/>
    </row>
    <row r="89" spans="1:7" ht="12.75">
      <c r="A89" s="62"/>
      <c r="B89" s="62"/>
      <c r="C89" s="241"/>
      <c r="D89" s="304"/>
      <c r="E89" s="304"/>
      <c r="F89" s="241"/>
      <c r="G89" s="241"/>
    </row>
    <row r="90" spans="1:7" ht="12.75">
      <c r="A90" s="62"/>
      <c r="B90" s="62"/>
      <c r="C90" s="241"/>
      <c r="D90" s="304"/>
      <c r="E90" s="304"/>
      <c r="F90" s="241"/>
      <c r="G90" s="241"/>
    </row>
    <row r="91" spans="1:7" ht="12.75">
      <c r="A91" s="62"/>
      <c r="B91" s="62"/>
      <c r="C91" s="241"/>
      <c r="D91" s="304"/>
      <c r="E91" s="304"/>
      <c r="F91" s="241"/>
      <c r="G91" s="241"/>
    </row>
    <row r="92" spans="1:7" ht="12.75">
      <c r="A92" s="62"/>
      <c r="B92" s="62"/>
      <c r="C92" s="241"/>
      <c r="D92" s="304"/>
      <c r="E92" s="304"/>
      <c r="F92" s="241"/>
      <c r="G92" s="241"/>
    </row>
    <row r="93" spans="1:7" ht="12.75">
      <c r="A93" s="62"/>
      <c r="B93" s="62"/>
      <c r="C93" s="241"/>
      <c r="D93" s="304"/>
      <c r="E93" s="304"/>
      <c r="F93" s="241"/>
      <c r="G93" s="241"/>
    </row>
    <row r="94" spans="1:7" ht="12.75">
      <c r="A94" s="62"/>
      <c r="B94" s="62"/>
      <c r="C94" s="241"/>
      <c r="D94" s="304"/>
      <c r="E94" s="304"/>
      <c r="F94" s="241"/>
      <c r="G94" s="241"/>
    </row>
    <row r="95" spans="1:7" ht="12.75">
      <c r="A95" s="62"/>
      <c r="B95" s="62"/>
      <c r="C95" s="241"/>
      <c r="D95" s="304"/>
      <c r="E95" s="304"/>
      <c r="F95" s="241"/>
      <c r="G95" s="241"/>
    </row>
    <row r="96" spans="1:7" ht="12.75">
      <c r="A96" s="62"/>
      <c r="B96" s="62"/>
      <c r="C96" s="241"/>
      <c r="D96" s="304"/>
      <c r="E96" s="304"/>
      <c r="F96" s="241"/>
      <c r="G96" s="241"/>
    </row>
    <row r="97" spans="1:7" ht="12.75">
      <c r="A97" s="62"/>
      <c r="B97" s="62"/>
      <c r="C97" s="241"/>
      <c r="D97" s="304"/>
      <c r="E97" s="304"/>
      <c r="F97" s="241"/>
      <c r="G97" s="241"/>
    </row>
    <row r="98" spans="1:7" ht="12.75">
      <c r="A98" s="62"/>
      <c r="B98" s="62"/>
      <c r="C98" s="241"/>
      <c r="D98" s="304"/>
      <c r="E98" s="304"/>
      <c r="F98" s="241"/>
      <c r="G98" s="241"/>
    </row>
    <row r="99" spans="1:7" ht="12.75">
      <c r="A99" s="62"/>
      <c r="B99" s="62"/>
      <c r="C99" s="241"/>
      <c r="D99" s="304"/>
      <c r="E99" s="304"/>
      <c r="F99" s="241"/>
      <c r="G99" s="241"/>
    </row>
    <row r="100" spans="1:7" ht="12.75">
      <c r="A100" s="62"/>
      <c r="B100" s="62"/>
      <c r="C100" s="241"/>
      <c r="D100" s="304"/>
      <c r="E100" s="304"/>
      <c r="F100" s="241"/>
      <c r="G100" s="241"/>
    </row>
    <row r="101" spans="1:7" ht="12.75">
      <c r="A101" s="62"/>
      <c r="B101" s="62"/>
      <c r="C101" s="241"/>
      <c r="D101" s="304"/>
      <c r="E101" s="304"/>
      <c r="F101" s="241"/>
      <c r="G101" s="241"/>
    </row>
    <row r="102" spans="1:7" ht="12.75">
      <c r="A102" s="62"/>
      <c r="B102" s="62"/>
      <c r="C102" s="241"/>
      <c r="D102" s="304"/>
      <c r="E102" s="304"/>
      <c r="F102" s="241"/>
      <c r="G102" s="241"/>
    </row>
    <row r="103" spans="1:7" ht="12.75">
      <c r="A103" s="62"/>
      <c r="B103" s="62"/>
      <c r="C103" s="241"/>
      <c r="D103" s="304"/>
      <c r="E103" s="304"/>
      <c r="F103" s="241"/>
      <c r="G103" s="241"/>
    </row>
    <row r="104" spans="1:7" ht="12.75">
      <c r="A104" s="62"/>
      <c r="B104" s="62"/>
      <c r="C104" s="241"/>
      <c r="D104" s="304"/>
      <c r="E104" s="304"/>
      <c r="F104" s="241"/>
      <c r="G104" s="241"/>
    </row>
    <row r="105" spans="1:7" ht="12.75">
      <c r="A105" s="62"/>
      <c r="B105" s="62"/>
      <c r="C105" s="241"/>
      <c r="D105" s="304"/>
      <c r="E105" s="304"/>
      <c r="F105" s="241"/>
      <c r="G105" s="241"/>
    </row>
    <row r="106" spans="1:7" ht="12.75">
      <c r="A106" s="62"/>
      <c r="B106" s="62"/>
      <c r="C106" s="241"/>
      <c r="D106" s="304"/>
      <c r="E106" s="304"/>
      <c r="F106" s="241"/>
      <c r="G106" s="241"/>
    </row>
    <row r="107" spans="1:7" ht="12.75">
      <c r="A107" s="62"/>
      <c r="B107" s="62"/>
      <c r="C107" s="241"/>
      <c r="D107" s="304"/>
      <c r="E107" s="304"/>
      <c r="F107" s="241"/>
      <c r="G107" s="241"/>
    </row>
  </sheetData>
  <sheetProtection password="E9FB" sheet="1" sort="0" autoFilter="0" pivotTables="0"/>
  <mergeCells count="2"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7:A8 A61:A66 A52:A53 A23:A25 A18:A20 A37 A44:A45 A48:A49 A54 A11:A12 A55 A13:A15 A56 A46:A47 A38:A43 A31:A32 A9:A10 A21:A22 A28:A30 A33:A34 A50:A51 A59:A60 A57:A5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9"/>
  <sheetViews>
    <sheetView showGridLines="0" tabSelected="1" zoomScalePageLayoutView="0" workbookViewId="0" topLeftCell="A1">
      <selection activeCell="L15" sqref="L15"/>
    </sheetView>
  </sheetViews>
  <sheetFormatPr defaultColWidth="30.7109375" defaultRowHeight="15"/>
  <cols>
    <col min="1" max="1" width="7.140625" style="9" customWidth="1"/>
    <col min="2" max="2" width="33.140625" style="2" customWidth="1"/>
    <col min="3" max="3" width="10.8515625" style="2" customWidth="1"/>
    <col min="4" max="4" width="14.7109375" style="2" customWidth="1"/>
    <col min="5" max="5" width="10.7109375" style="9" customWidth="1"/>
    <col min="6" max="6" width="12.57421875" style="9" customWidth="1"/>
    <col min="7" max="7" width="10.7109375" style="40" customWidth="1"/>
    <col min="8" max="9" width="11.28125" style="40" customWidth="1"/>
    <col min="10" max="10" width="10.7109375" style="40" customWidth="1"/>
    <col min="11" max="11" width="19.7109375" style="9" customWidth="1"/>
    <col min="12" max="13" width="15.421875" style="9" customWidth="1"/>
    <col min="14" max="14" width="6.8515625" style="9" customWidth="1"/>
    <col min="15" max="15" width="13.28125" style="9" customWidth="1"/>
    <col min="16" max="16" width="14.7109375" style="9" customWidth="1"/>
    <col min="17" max="17" width="14.00390625" style="9" customWidth="1"/>
    <col min="18" max="18" width="12.421875" style="9" customWidth="1"/>
    <col min="19" max="16384" width="30.7109375" style="9" customWidth="1"/>
  </cols>
  <sheetData>
    <row r="1" spans="1:10" s="2" customFormat="1" ht="12.75">
      <c r="A1" s="2" t="s">
        <v>249</v>
      </c>
      <c r="G1" s="71"/>
      <c r="H1" s="71"/>
      <c r="I1" s="71"/>
      <c r="J1" s="71"/>
    </row>
    <row r="2" spans="1:10" s="2" customFormat="1" ht="12.75">
      <c r="A2" s="2" t="s">
        <v>393</v>
      </c>
      <c r="G2" s="71"/>
      <c r="H2" s="71"/>
      <c r="I2" s="71"/>
      <c r="J2" s="71"/>
    </row>
    <row r="3" spans="2:4" ht="12.75">
      <c r="B3" s="9"/>
      <c r="C3" s="9"/>
      <c r="D3" s="9"/>
    </row>
    <row r="4" spans="1:10" ht="12.75">
      <c r="A4" s="305"/>
      <c r="B4" s="306"/>
      <c r="C4" s="306"/>
      <c r="D4" s="306"/>
      <c r="E4" s="728" t="s">
        <v>22</v>
      </c>
      <c r="F4" s="729"/>
      <c r="G4" s="729"/>
      <c r="H4" s="729"/>
      <c r="I4" s="729"/>
      <c r="J4" s="730"/>
    </row>
    <row r="5" spans="1:15" ht="15">
      <c r="A5" s="307"/>
      <c r="B5" s="308"/>
      <c r="C5" s="308"/>
      <c r="D5" s="308"/>
      <c r="E5" s="733" t="s">
        <v>110</v>
      </c>
      <c r="F5" s="732"/>
      <c r="G5" s="728" t="s">
        <v>100</v>
      </c>
      <c r="H5" s="729"/>
      <c r="I5" s="729"/>
      <c r="J5" s="732"/>
      <c r="L5"/>
      <c r="M5"/>
      <c r="N5"/>
      <c r="O5"/>
    </row>
    <row r="6" spans="1:15" s="6" customFormat="1" ht="38.25">
      <c r="A6" s="293" t="s">
        <v>92</v>
      </c>
      <c r="B6" s="309" t="s">
        <v>0</v>
      </c>
      <c r="C6" s="310" t="s">
        <v>96</v>
      </c>
      <c r="D6" s="310" t="s">
        <v>111</v>
      </c>
      <c r="E6" s="311" t="s">
        <v>16</v>
      </c>
      <c r="F6" s="312" t="s">
        <v>250</v>
      </c>
      <c r="G6" s="311" t="s">
        <v>16</v>
      </c>
      <c r="H6" s="311" t="s">
        <v>250</v>
      </c>
      <c r="I6" s="313" t="s">
        <v>198</v>
      </c>
      <c r="J6" s="312" t="s">
        <v>15</v>
      </c>
      <c r="K6" s="9"/>
      <c r="L6"/>
      <c r="M6"/>
      <c r="N6"/>
      <c r="O6"/>
    </row>
    <row r="7" spans="1:16" ht="15.75" customHeight="1">
      <c r="A7" s="270" t="s">
        <v>394</v>
      </c>
      <c r="B7" s="314" t="s">
        <v>51</v>
      </c>
      <c r="C7" s="315">
        <v>1174</v>
      </c>
      <c r="D7" s="316">
        <f>+C7/C71</f>
        <v>0.0034693799148317467</v>
      </c>
      <c r="E7" s="317">
        <v>1</v>
      </c>
      <c r="F7" s="318">
        <v>0</v>
      </c>
      <c r="G7" s="329">
        <v>18.3</v>
      </c>
      <c r="H7" s="329">
        <v>0</v>
      </c>
      <c r="I7" s="616">
        <v>12.3</v>
      </c>
      <c r="J7" s="320">
        <v>30.6</v>
      </c>
      <c r="L7" s="602"/>
      <c r="M7" s="602"/>
      <c r="N7" s="521"/>
      <c r="O7" s="614"/>
      <c r="P7" s="615"/>
    </row>
    <row r="8" spans="1:16" ht="15.75" customHeight="1">
      <c r="A8" s="277" t="s">
        <v>394</v>
      </c>
      <c r="B8" s="321" t="s">
        <v>61</v>
      </c>
      <c r="C8" s="322">
        <v>451</v>
      </c>
      <c r="D8" s="323">
        <f aca="true" t="shared" si="0" ref="D8:D39">+(D7)+C8/$C$71</f>
        <v>0.004802165555026907</v>
      </c>
      <c r="E8" s="324">
        <v>1</v>
      </c>
      <c r="F8" s="325">
        <v>0</v>
      </c>
      <c r="G8" s="522">
        <v>8.1</v>
      </c>
      <c r="H8" s="522">
        <v>0</v>
      </c>
      <c r="I8" s="523">
        <v>2.8</v>
      </c>
      <c r="J8" s="327">
        <v>10.899999999999999</v>
      </c>
      <c r="L8" s="602"/>
      <c r="M8" s="602"/>
      <c r="N8" s="521"/>
      <c r="O8" s="614"/>
      <c r="P8" s="615"/>
    </row>
    <row r="9" spans="1:16" ht="15.75" customHeight="1">
      <c r="A9" s="270" t="s">
        <v>394</v>
      </c>
      <c r="B9" s="328" t="s">
        <v>63</v>
      </c>
      <c r="C9" s="226">
        <v>425</v>
      </c>
      <c r="D9" s="316">
        <f t="shared" si="0"/>
        <v>0.0060581165463416365</v>
      </c>
      <c r="E9" s="317">
        <v>1</v>
      </c>
      <c r="F9" s="318">
        <v>0</v>
      </c>
      <c r="G9" s="329">
        <v>6</v>
      </c>
      <c r="H9" s="329">
        <v>0</v>
      </c>
      <c r="I9" s="616">
        <v>4.2</v>
      </c>
      <c r="J9" s="320">
        <v>10.2</v>
      </c>
      <c r="L9" s="602"/>
      <c r="M9" s="602"/>
      <c r="N9" s="521"/>
      <c r="O9" s="614"/>
      <c r="P9" s="615"/>
    </row>
    <row r="10" spans="1:16" ht="15.75" customHeight="1">
      <c r="A10" s="277" t="s">
        <v>394</v>
      </c>
      <c r="B10" s="321" t="s">
        <v>77</v>
      </c>
      <c r="C10" s="322">
        <v>475</v>
      </c>
      <c r="D10" s="323">
        <f t="shared" si="0"/>
        <v>0.00746182647781104</v>
      </c>
      <c r="E10" s="324">
        <v>1</v>
      </c>
      <c r="F10" s="325">
        <v>0</v>
      </c>
      <c r="G10" s="522">
        <v>7.9</v>
      </c>
      <c r="H10" s="522">
        <v>0</v>
      </c>
      <c r="I10" s="523">
        <v>3.6</v>
      </c>
      <c r="J10" s="327">
        <v>11.5</v>
      </c>
      <c r="L10" s="602"/>
      <c r="M10" s="602"/>
      <c r="N10" s="521"/>
      <c r="O10" s="614"/>
      <c r="P10" s="615"/>
    </row>
    <row r="11" spans="1:16" ht="15.75" customHeight="1">
      <c r="A11" s="270" t="s">
        <v>394</v>
      </c>
      <c r="B11" s="314" t="s">
        <v>80</v>
      </c>
      <c r="C11" s="315">
        <v>773</v>
      </c>
      <c r="D11" s="316">
        <f t="shared" si="0"/>
        <v>0.0097461796926023</v>
      </c>
      <c r="E11" s="317">
        <v>1</v>
      </c>
      <c r="F11" s="318">
        <v>0</v>
      </c>
      <c r="G11" s="329">
        <v>16</v>
      </c>
      <c r="H11" s="329">
        <v>0</v>
      </c>
      <c r="I11" s="616">
        <v>8.3</v>
      </c>
      <c r="J11" s="320">
        <v>24.3</v>
      </c>
      <c r="L11" s="602"/>
      <c r="M11" s="602"/>
      <c r="N11" s="521"/>
      <c r="O11" s="614"/>
      <c r="P11" s="615"/>
    </row>
    <row r="12" spans="1:16" ht="15.75" customHeight="1">
      <c r="A12" s="277" t="s">
        <v>347</v>
      </c>
      <c r="B12" s="321" t="s">
        <v>50</v>
      </c>
      <c r="C12" s="322">
        <v>4324</v>
      </c>
      <c r="D12" s="323">
        <f t="shared" si="0"/>
        <v>0.022524372837178515</v>
      </c>
      <c r="E12" s="324">
        <v>0.9940564635958394</v>
      </c>
      <c r="F12" s="325">
        <v>0.005943536404160475</v>
      </c>
      <c r="G12" s="522">
        <v>66.9</v>
      </c>
      <c r="H12" s="522">
        <v>0.4</v>
      </c>
      <c r="I12" s="523">
        <v>45.5</v>
      </c>
      <c r="J12" s="327">
        <v>112.80000000000001</v>
      </c>
      <c r="L12" s="602"/>
      <c r="M12" s="602"/>
      <c r="N12" s="521"/>
      <c r="O12" s="614"/>
      <c r="P12" s="615"/>
    </row>
    <row r="13" spans="1:16" ht="15.75" customHeight="1">
      <c r="A13" s="270" t="s">
        <v>347</v>
      </c>
      <c r="B13" s="314" t="s">
        <v>37</v>
      </c>
      <c r="C13" s="315">
        <v>869</v>
      </c>
      <c r="D13" s="316">
        <f t="shared" si="0"/>
        <v>0.02509242321706675</v>
      </c>
      <c r="E13" s="317">
        <v>0.9917355371900827</v>
      </c>
      <c r="F13" s="318">
        <v>0.008264462809917356</v>
      </c>
      <c r="G13" s="329">
        <v>12</v>
      </c>
      <c r="H13" s="329">
        <v>0.1</v>
      </c>
      <c r="I13" s="616">
        <v>7.1</v>
      </c>
      <c r="J13" s="320">
        <v>19.2</v>
      </c>
      <c r="L13" s="602"/>
      <c r="M13" s="602"/>
      <c r="N13" s="521"/>
      <c r="O13" s="614"/>
      <c r="P13" s="615"/>
    </row>
    <row r="14" spans="1:16" ht="15.75" customHeight="1">
      <c r="A14" s="277" t="s">
        <v>347</v>
      </c>
      <c r="B14" s="321" t="s">
        <v>59</v>
      </c>
      <c r="C14" s="322">
        <v>1015</v>
      </c>
      <c r="D14" s="323">
        <f t="shared" si="0"/>
        <v>0.02809192970220663</v>
      </c>
      <c r="E14" s="324">
        <v>0.9904761904761905</v>
      </c>
      <c r="F14" s="325">
        <v>0.009523809523809525</v>
      </c>
      <c r="G14" s="522">
        <v>20.8</v>
      </c>
      <c r="H14" s="522">
        <v>0.2</v>
      </c>
      <c r="I14" s="523">
        <v>8.7</v>
      </c>
      <c r="J14" s="327">
        <v>29.7</v>
      </c>
      <c r="L14" s="602"/>
      <c r="M14" s="602"/>
      <c r="N14" s="521"/>
      <c r="O14" s="614"/>
      <c r="P14" s="615"/>
    </row>
    <row r="15" spans="1:16" ht="15.75" customHeight="1">
      <c r="A15" s="270" t="s">
        <v>395</v>
      </c>
      <c r="B15" s="314" t="s">
        <v>55</v>
      </c>
      <c r="C15" s="315">
        <v>18488</v>
      </c>
      <c r="D15" s="316">
        <f t="shared" si="0"/>
        <v>0.08272727541379891</v>
      </c>
      <c r="E15" s="317">
        <v>0.9829059829059829</v>
      </c>
      <c r="F15" s="318">
        <v>0.017094017094017092</v>
      </c>
      <c r="G15" s="329">
        <v>253.00000000000003</v>
      </c>
      <c r="H15" s="329">
        <v>4.4</v>
      </c>
      <c r="I15" s="616">
        <v>156.89999999999998</v>
      </c>
      <c r="J15" s="320">
        <v>414.30000000000007</v>
      </c>
      <c r="L15" s="602"/>
      <c r="M15" s="602"/>
      <c r="N15" s="521"/>
      <c r="O15" s="614"/>
      <c r="P15" s="615"/>
    </row>
    <row r="16" spans="1:16" ht="15.75" customHeight="1">
      <c r="A16" s="277" t="s">
        <v>395</v>
      </c>
      <c r="B16" s="321" t="s">
        <v>34</v>
      </c>
      <c r="C16" s="322">
        <v>7051</v>
      </c>
      <c r="D16" s="323">
        <f t="shared" si="0"/>
        <v>0.10356424115441105</v>
      </c>
      <c r="E16" s="324">
        <v>0.9823529411764707</v>
      </c>
      <c r="F16" s="325">
        <v>0.01764705882352941</v>
      </c>
      <c r="G16" s="522">
        <v>100.2</v>
      </c>
      <c r="H16" s="522">
        <v>1.8</v>
      </c>
      <c r="I16" s="523">
        <v>52.5</v>
      </c>
      <c r="J16" s="327">
        <v>154.5</v>
      </c>
      <c r="L16" s="602"/>
      <c r="M16" s="602"/>
      <c r="N16" s="521"/>
      <c r="O16" s="614"/>
      <c r="P16" s="615"/>
    </row>
    <row r="17" spans="1:16" ht="15.75" customHeight="1">
      <c r="A17" s="270" t="s">
        <v>395</v>
      </c>
      <c r="B17" s="314" t="s">
        <v>81</v>
      </c>
      <c r="C17" s="315">
        <v>2483</v>
      </c>
      <c r="D17" s="316">
        <f t="shared" si="0"/>
        <v>0.11090195012249217</v>
      </c>
      <c r="E17" s="317">
        <v>0.9817232375979111</v>
      </c>
      <c r="F17" s="318">
        <v>0.01827676240208877</v>
      </c>
      <c r="G17" s="329">
        <v>37.6</v>
      </c>
      <c r="H17" s="329">
        <v>0.7</v>
      </c>
      <c r="I17" s="616">
        <v>20.4</v>
      </c>
      <c r="J17" s="320">
        <v>58.7</v>
      </c>
      <c r="L17" s="602"/>
      <c r="M17" s="602"/>
      <c r="N17" s="521"/>
      <c r="O17" s="614"/>
      <c r="P17" s="615"/>
    </row>
    <row r="18" spans="1:16" ht="15.75" customHeight="1">
      <c r="A18" s="277" t="s">
        <v>395</v>
      </c>
      <c r="B18" s="321" t="s">
        <v>82</v>
      </c>
      <c r="C18" s="322">
        <v>2005</v>
      </c>
      <c r="D18" s="323">
        <f t="shared" si="0"/>
        <v>0.1168270836226946</v>
      </c>
      <c r="E18" s="324">
        <v>0.9814814814814815</v>
      </c>
      <c r="F18" s="325">
        <v>0.018518518518518517</v>
      </c>
      <c r="G18" s="522">
        <v>26.5</v>
      </c>
      <c r="H18" s="522">
        <v>0.5</v>
      </c>
      <c r="I18" s="523">
        <v>17.3</v>
      </c>
      <c r="J18" s="327">
        <v>44.3</v>
      </c>
      <c r="L18" s="602"/>
      <c r="M18" s="602"/>
      <c r="N18" s="521"/>
      <c r="O18" s="614"/>
      <c r="P18" s="615"/>
    </row>
    <row r="19" spans="1:16" ht="15.75" customHeight="1">
      <c r="A19" s="270" t="s">
        <v>396</v>
      </c>
      <c r="B19" s="314" t="s">
        <v>41</v>
      </c>
      <c r="C19" s="315">
        <v>908</v>
      </c>
      <c r="D19" s="316">
        <f t="shared" si="0"/>
        <v>0.11951038597590348</v>
      </c>
      <c r="E19" s="317">
        <v>0.9709302325581395</v>
      </c>
      <c r="F19" s="318">
        <v>0.029069767441860465</v>
      </c>
      <c r="G19" s="329">
        <v>16.7</v>
      </c>
      <c r="H19" s="329">
        <v>0.5</v>
      </c>
      <c r="I19" s="616">
        <v>13.3</v>
      </c>
      <c r="J19" s="320">
        <v>30.5</v>
      </c>
      <c r="L19" s="602"/>
      <c r="M19" s="602"/>
      <c r="N19" s="521"/>
      <c r="O19" s="614"/>
      <c r="P19" s="615"/>
    </row>
    <row r="20" spans="1:16" ht="15.75" customHeight="1">
      <c r="A20" s="277" t="s">
        <v>396</v>
      </c>
      <c r="B20" s="321" t="s">
        <v>26</v>
      </c>
      <c r="C20" s="322">
        <v>15230</v>
      </c>
      <c r="D20" s="323">
        <f t="shared" si="0"/>
        <v>0.1645177591470172</v>
      </c>
      <c r="E20" s="324">
        <v>0.9707271010387158</v>
      </c>
      <c r="F20" s="325">
        <v>0.02927289896128423</v>
      </c>
      <c r="G20" s="522">
        <v>205.60000000000002</v>
      </c>
      <c r="H20" s="522">
        <v>6.2</v>
      </c>
      <c r="I20" s="523">
        <v>109.30000000000001</v>
      </c>
      <c r="J20" s="327">
        <v>321.09999999999997</v>
      </c>
      <c r="L20" s="602"/>
      <c r="M20" s="602"/>
      <c r="N20" s="521"/>
      <c r="O20" s="614"/>
      <c r="P20" s="615"/>
    </row>
    <row r="21" spans="1:16" ht="15.75" customHeight="1">
      <c r="A21" s="270" t="s">
        <v>396</v>
      </c>
      <c r="B21" s="314" t="s">
        <v>83</v>
      </c>
      <c r="C21" s="315">
        <v>467</v>
      </c>
      <c r="D21" s="316">
        <f t="shared" si="0"/>
        <v>0.16589782764806185</v>
      </c>
      <c r="E21" s="317">
        <v>0.9705882352941175</v>
      </c>
      <c r="F21" s="318">
        <v>0.02941176470588235</v>
      </c>
      <c r="G21" s="329">
        <v>9.9</v>
      </c>
      <c r="H21" s="329">
        <v>0.3</v>
      </c>
      <c r="I21" s="616">
        <v>7.9</v>
      </c>
      <c r="J21" s="320">
        <v>18.1</v>
      </c>
      <c r="L21" s="602"/>
      <c r="M21" s="602"/>
      <c r="N21" s="521"/>
      <c r="O21" s="614"/>
      <c r="P21" s="615"/>
    </row>
    <row r="22" spans="1:16" ht="15.75" customHeight="1">
      <c r="A22" s="277" t="s">
        <v>396</v>
      </c>
      <c r="B22" s="321" t="s">
        <v>85</v>
      </c>
      <c r="C22" s="322">
        <v>1026</v>
      </c>
      <c r="D22" s="323">
        <f t="shared" si="0"/>
        <v>0.16892984110003575</v>
      </c>
      <c r="E22" s="324">
        <v>0.9685863874345549</v>
      </c>
      <c r="F22" s="325">
        <v>0.031413612565445025</v>
      </c>
      <c r="G22" s="522">
        <v>18.5</v>
      </c>
      <c r="H22" s="522">
        <v>0.6</v>
      </c>
      <c r="I22" s="523">
        <v>7.1</v>
      </c>
      <c r="J22" s="327">
        <v>26.2</v>
      </c>
      <c r="L22" s="602"/>
      <c r="M22" s="602"/>
      <c r="N22" s="521"/>
      <c r="O22" s="614"/>
      <c r="P22" s="615"/>
    </row>
    <row r="23" spans="1:16" ht="15.75" customHeight="1">
      <c r="A23" s="270" t="s">
        <v>396</v>
      </c>
      <c r="B23" s="314" t="s">
        <v>57</v>
      </c>
      <c r="C23" s="315">
        <v>2033</v>
      </c>
      <c r="D23" s="316">
        <f t="shared" si="0"/>
        <v>0.1749377196067248</v>
      </c>
      <c r="E23" s="317">
        <v>0.9682539682539683</v>
      </c>
      <c r="F23" s="318">
        <v>0.03174603174603175</v>
      </c>
      <c r="G23" s="329">
        <v>24.4</v>
      </c>
      <c r="H23" s="329">
        <v>0.8</v>
      </c>
      <c r="I23" s="616">
        <v>17.2</v>
      </c>
      <c r="J23" s="320">
        <v>42.4</v>
      </c>
      <c r="L23" s="602"/>
      <c r="M23" s="602"/>
      <c r="N23" s="521"/>
      <c r="O23" s="614"/>
      <c r="P23" s="615"/>
    </row>
    <row r="24" spans="1:16" ht="15.75" customHeight="1">
      <c r="A24" s="277" t="s">
        <v>397</v>
      </c>
      <c r="B24" s="321" t="s">
        <v>74</v>
      </c>
      <c r="C24" s="322">
        <v>4292</v>
      </c>
      <c r="D24" s="323">
        <f t="shared" si="0"/>
        <v>0.187621347029602</v>
      </c>
      <c r="E24" s="324">
        <v>0.9649122807017544</v>
      </c>
      <c r="F24" s="325">
        <v>0.03508771929824561</v>
      </c>
      <c r="G24" s="522">
        <v>55</v>
      </c>
      <c r="H24" s="522">
        <v>2</v>
      </c>
      <c r="I24" s="523">
        <v>29.1</v>
      </c>
      <c r="J24" s="327">
        <v>86.1</v>
      </c>
      <c r="L24" s="602"/>
      <c r="M24" s="602"/>
      <c r="N24" s="521"/>
      <c r="O24" s="614"/>
      <c r="P24" s="615"/>
    </row>
    <row r="25" spans="1:16" ht="15.75" customHeight="1">
      <c r="A25" s="270" t="s">
        <v>397</v>
      </c>
      <c r="B25" s="314" t="s">
        <v>206</v>
      </c>
      <c r="C25" s="315">
        <v>123466</v>
      </c>
      <c r="D25" s="316">
        <f t="shared" si="0"/>
        <v>0.5524854531323418</v>
      </c>
      <c r="E25" s="317">
        <v>0.9608576063192045</v>
      </c>
      <c r="F25" s="318">
        <v>0.03914239368079555</v>
      </c>
      <c r="G25" s="329">
        <v>1362.3999999999999</v>
      </c>
      <c r="H25" s="329">
        <v>55.50000000000001</v>
      </c>
      <c r="I25" s="616">
        <v>702.9000000000001</v>
      </c>
      <c r="J25" s="320">
        <v>2120.7999999999993</v>
      </c>
      <c r="L25" s="602"/>
      <c r="M25" s="602"/>
      <c r="N25" s="521"/>
      <c r="O25" s="614"/>
      <c r="P25" s="615"/>
    </row>
    <row r="26" spans="1:16" ht="15.75" customHeight="1">
      <c r="A26" s="277" t="s">
        <v>397</v>
      </c>
      <c r="B26" s="321" t="s">
        <v>66</v>
      </c>
      <c r="C26" s="322">
        <v>650</v>
      </c>
      <c r="D26" s="323">
        <f t="shared" si="0"/>
        <v>0.5544063193543525</v>
      </c>
      <c r="E26" s="324">
        <v>0.9557522123893806</v>
      </c>
      <c r="F26" s="325">
        <v>0.04424778761061947</v>
      </c>
      <c r="G26" s="522">
        <v>10.8</v>
      </c>
      <c r="H26" s="522">
        <v>0.5</v>
      </c>
      <c r="I26" s="523">
        <v>3.5</v>
      </c>
      <c r="J26" s="327">
        <v>14.8</v>
      </c>
      <c r="L26" s="602"/>
      <c r="M26" s="602"/>
      <c r="N26" s="521"/>
      <c r="O26" s="614"/>
      <c r="P26" s="615"/>
    </row>
    <row r="27" spans="1:16" ht="15.75" customHeight="1">
      <c r="A27" s="270" t="s">
        <v>307</v>
      </c>
      <c r="B27" s="328" t="s">
        <v>78</v>
      </c>
      <c r="C27" s="226">
        <v>1752</v>
      </c>
      <c r="D27" s="316">
        <f t="shared" si="0"/>
        <v>0.5595837926173722</v>
      </c>
      <c r="E27" s="317">
        <v>0.9534161490683228</v>
      </c>
      <c r="F27" s="318">
        <v>0.046583850931677016</v>
      </c>
      <c r="G27" s="329">
        <v>30.7</v>
      </c>
      <c r="H27" s="329">
        <v>1.5</v>
      </c>
      <c r="I27" s="616">
        <v>18.4</v>
      </c>
      <c r="J27" s="320">
        <v>50.6</v>
      </c>
      <c r="L27" s="602"/>
      <c r="M27" s="602"/>
      <c r="N27" s="521"/>
      <c r="O27" s="614"/>
      <c r="P27" s="615"/>
    </row>
    <row r="28" spans="1:16" ht="15.75" customHeight="1">
      <c r="A28" s="277" t="s">
        <v>307</v>
      </c>
      <c r="B28" s="321" t="s">
        <v>38</v>
      </c>
      <c r="C28" s="322">
        <v>1220</v>
      </c>
      <c r="D28" s="323">
        <f t="shared" si="0"/>
        <v>0.5631891107571463</v>
      </c>
      <c r="E28" s="324">
        <v>0.9514563106796117</v>
      </c>
      <c r="F28" s="325">
        <v>0.04854368932038835</v>
      </c>
      <c r="G28" s="522">
        <v>19.6</v>
      </c>
      <c r="H28" s="522">
        <v>1</v>
      </c>
      <c r="I28" s="523">
        <v>13.8</v>
      </c>
      <c r="J28" s="327">
        <v>34.400000000000006</v>
      </c>
      <c r="L28" s="602"/>
      <c r="M28" s="602"/>
      <c r="N28" s="521"/>
      <c r="O28" s="614"/>
      <c r="P28" s="615"/>
    </row>
    <row r="29" spans="1:16" ht="15.75" customHeight="1">
      <c r="A29" s="270" t="s">
        <v>307</v>
      </c>
      <c r="B29" s="314" t="s">
        <v>28</v>
      </c>
      <c r="C29" s="315">
        <v>9783</v>
      </c>
      <c r="D29" s="316">
        <f t="shared" si="0"/>
        <v>0.5920996249878098</v>
      </c>
      <c r="E29" s="317">
        <v>0.9502868068833651</v>
      </c>
      <c r="F29" s="318">
        <v>0.049713193116634795</v>
      </c>
      <c r="G29" s="329">
        <v>149.1</v>
      </c>
      <c r="H29" s="329">
        <v>7.8</v>
      </c>
      <c r="I29" s="616">
        <v>87.80000000000001</v>
      </c>
      <c r="J29" s="320">
        <v>244.7</v>
      </c>
      <c r="L29" s="602"/>
      <c r="M29" s="602"/>
      <c r="N29" s="521"/>
      <c r="O29" s="614"/>
      <c r="P29" s="615"/>
    </row>
    <row r="30" spans="1:16" ht="15.75" customHeight="1">
      <c r="A30" s="277" t="s">
        <v>307</v>
      </c>
      <c r="B30" s="321" t="s">
        <v>58</v>
      </c>
      <c r="C30" s="322">
        <v>1831</v>
      </c>
      <c r="D30" s="323">
        <f t="shared" si="0"/>
        <v>0.5975105573762739</v>
      </c>
      <c r="E30" s="324">
        <v>0.9479166666666666</v>
      </c>
      <c r="F30" s="325">
        <v>0.05208333333333333</v>
      </c>
      <c r="G30" s="522">
        <v>27.3</v>
      </c>
      <c r="H30" s="522">
        <v>1.5</v>
      </c>
      <c r="I30" s="523">
        <v>15.600000000000001</v>
      </c>
      <c r="J30" s="327">
        <v>44.4</v>
      </c>
      <c r="L30" s="602"/>
      <c r="M30" s="602"/>
      <c r="N30" s="521"/>
      <c r="O30" s="614"/>
      <c r="P30" s="615"/>
    </row>
    <row r="31" spans="1:16" ht="15.75" customHeight="1">
      <c r="A31" s="270" t="s">
        <v>398</v>
      </c>
      <c r="B31" s="314" t="s">
        <v>75</v>
      </c>
      <c r="C31" s="315">
        <v>8471</v>
      </c>
      <c r="D31" s="316">
        <f t="shared" si="0"/>
        <v>0.6225438770172788</v>
      </c>
      <c r="E31" s="317">
        <v>0.9430950728660653</v>
      </c>
      <c r="F31" s="318">
        <v>0.05690492713393477</v>
      </c>
      <c r="G31" s="329">
        <v>135.9</v>
      </c>
      <c r="H31" s="329">
        <v>8.2</v>
      </c>
      <c r="I31" s="616">
        <v>80.9</v>
      </c>
      <c r="J31" s="320">
        <v>225</v>
      </c>
      <c r="L31" s="602"/>
      <c r="M31" s="602"/>
      <c r="N31" s="521"/>
      <c r="O31" s="614"/>
      <c r="P31" s="615"/>
    </row>
    <row r="32" spans="1:16" ht="15.75" customHeight="1">
      <c r="A32" s="277" t="s">
        <v>398</v>
      </c>
      <c r="B32" s="321" t="s">
        <v>25</v>
      </c>
      <c r="C32" s="322">
        <v>35246</v>
      </c>
      <c r="D32" s="323">
        <f t="shared" si="0"/>
        <v>0.7267021091111115</v>
      </c>
      <c r="E32" s="324">
        <v>0.9393188854489164</v>
      </c>
      <c r="F32" s="325">
        <v>0.0606811145510836</v>
      </c>
      <c r="G32" s="522">
        <v>455.09999999999997</v>
      </c>
      <c r="H32" s="522">
        <v>29.4</v>
      </c>
      <c r="I32" s="523">
        <v>193.7</v>
      </c>
      <c r="J32" s="327">
        <v>678.2</v>
      </c>
      <c r="L32" s="602"/>
      <c r="M32" s="602"/>
      <c r="N32" s="521"/>
      <c r="O32" s="614"/>
      <c r="P32" s="615"/>
    </row>
    <row r="33" spans="1:16" ht="15.75" customHeight="1">
      <c r="A33" s="270" t="s">
        <v>398</v>
      </c>
      <c r="B33" s="314" t="s">
        <v>35</v>
      </c>
      <c r="C33" s="315">
        <v>636</v>
      </c>
      <c r="D33" s="316">
        <f t="shared" si="0"/>
        <v>0.728581602829879</v>
      </c>
      <c r="E33" s="317">
        <v>0.9382716049382716</v>
      </c>
      <c r="F33" s="318">
        <v>0.0617283950617284</v>
      </c>
      <c r="G33" s="329">
        <v>15.2</v>
      </c>
      <c r="H33" s="329">
        <v>1</v>
      </c>
      <c r="I33" s="616">
        <v>9.6</v>
      </c>
      <c r="J33" s="320">
        <v>25.799999999999997</v>
      </c>
      <c r="L33" s="602"/>
      <c r="M33" s="602"/>
      <c r="N33" s="521"/>
      <c r="O33" s="614"/>
      <c r="P33" s="615"/>
    </row>
    <row r="34" spans="1:16" ht="15.75" customHeight="1">
      <c r="A34" s="277" t="s">
        <v>398</v>
      </c>
      <c r="B34" s="321" t="s">
        <v>62</v>
      </c>
      <c r="C34" s="322">
        <v>352</v>
      </c>
      <c r="D34" s="323">
        <f t="shared" si="0"/>
        <v>0.7296218257685679</v>
      </c>
      <c r="E34" s="324">
        <v>0.9382716049382716</v>
      </c>
      <c r="F34" s="325">
        <v>0.0617283950617284</v>
      </c>
      <c r="G34" s="522">
        <v>7.6</v>
      </c>
      <c r="H34" s="522">
        <v>0.5</v>
      </c>
      <c r="I34" s="523">
        <v>1.4</v>
      </c>
      <c r="J34" s="327">
        <v>9.5</v>
      </c>
      <c r="L34" s="602"/>
      <c r="M34" s="602"/>
      <c r="N34" s="521"/>
      <c r="O34" s="614"/>
      <c r="P34" s="615"/>
    </row>
    <row r="35" spans="1:16" ht="15.75" customHeight="1">
      <c r="A35" s="270" t="s">
        <v>398</v>
      </c>
      <c r="B35" s="331" t="s">
        <v>64</v>
      </c>
      <c r="C35" s="315">
        <v>915</v>
      </c>
      <c r="D35" s="316">
        <f t="shared" si="0"/>
        <v>0.7323258143733985</v>
      </c>
      <c r="E35" s="317">
        <v>0.9349999999999999</v>
      </c>
      <c r="F35" s="318">
        <v>0.06499999999999999</v>
      </c>
      <c r="G35" s="329">
        <v>18.700000000000003</v>
      </c>
      <c r="H35" s="329">
        <v>1.3</v>
      </c>
      <c r="I35" s="616">
        <v>16.1</v>
      </c>
      <c r="J35" s="320">
        <v>36.1</v>
      </c>
      <c r="L35" s="602"/>
      <c r="M35" s="602"/>
      <c r="N35" s="521"/>
      <c r="O35" s="614"/>
      <c r="P35" s="615"/>
    </row>
    <row r="36" spans="1:16" ht="15.75" customHeight="1">
      <c r="A36" s="277" t="s">
        <v>311</v>
      </c>
      <c r="B36" s="321" t="s">
        <v>39</v>
      </c>
      <c r="C36" s="322">
        <v>1625</v>
      </c>
      <c r="D36" s="323">
        <f t="shared" si="0"/>
        <v>0.7371279799284254</v>
      </c>
      <c r="E36" s="324">
        <v>0.9315476190476191</v>
      </c>
      <c r="F36" s="325">
        <v>0.06845238095238095</v>
      </c>
      <c r="G36" s="522">
        <v>31.3</v>
      </c>
      <c r="H36" s="522">
        <v>2.3</v>
      </c>
      <c r="I36" s="523">
        <v>22.3</v>
      </c>
      <c r="J36" s="327">
        <v>55.900000000000006</v>
      </c>
      <c r="L36" s="602"/>
      <c r="M36" s="602"/>
      <c r="N36" s="521"/>
      <c r="O36" s="614"/>
      <c r="P36" s="615"/>
    </row>
    <row r="37" spans="1:16" ht="15.75" customHeight="1">
      <c r="A37" s="270" t="s">
        <v>311</v>
      </c>
      <c r="B37" s="314" t="s">
        <v>32</v>
      </c>
      <c r="C37" s="315">
        <v>1511</v>
      </c>
      <c r="D37" s="316">
        <f t="shared" si="0"/>
        <v>0.7415932550998996</v>
      </c>
      <c r="E37" s="317">
        <v>0.9272727272727272</v>
      </c>
      <c r="F37" s="318">
        <v>0.07272727272727272</v>
      </c>
      <c r="G37" s="329">
        <v>25.5</v>
      </c>
      <c r="H37" s="329">
        <v>2</v>
      </c>
      <c r="I37" s="616">
        <v>12.2</v>
      </c>
      <c r="J37" s="320">
        <v>39.7</v>
      </c>
      <c r="L37" s="602"/>
      <c r="M37" s="602"/>
      <c r="N37" s="521"/>
      <c r="O37" s="614"/>
      <c r="P37" s="615"/>
    </row>
    <row r="38" spans="1:16" ht="15.75" customHeight="1">
      <c r="A38" s="277" t="s">
        <v>171</v>
      </c>
      <c r="B38" s="321" t="s">
        <v>72</v>
      </c>
      <c r="C38" s="322">
        <v>3655</v>
      </c>
      <c r="D38" s="323">
        <f t="shared" si="0"/>
        <v>0.7523944336252063</v>
      </c>
      <c r="E38" s="324">
        <v>0.9240924092409241</v>
      </c>
      <c r="F38" s="325">
        <v>0.0759075907590759</v>
      </c>
      <c r="G38" s="522">
        <v>56</v>
      </c>
      <c r="H38" s="522">
        <v>4.6</v>
      </c>
      <c r="I38" s="523">
        <v>30.299999999999997</v>
      </c>
      <c r="J38" s="327">
        <v>90.9</v>
      </c>
      <c r="L38" s="602"/>
      <c r="M38" s="602"/>
      <c r="N38" s="521"/>
      <c r="O38" s="614"/>
      <c r="P38" s="615"/>
    </row>
    <row r="39" spans="1:16" ht="15.75" customHeight="1">
      <c r="A39" s="270" t="s">
        <v>172</v>
      </c>
      <c r="B39" s="314" t="s">
        <v>53</v>
      </c>
      <c r="C39" s="315">
        <v>681</v>
      </c>
      <c r="D39" s="316">
        <f t="shared" si="0"/>
        <v>0.754406910390113</v>
      </c>
      <c r="E39" s="317">
        <v>0.9126984126984127</v>
      </c>
      <c r="F39" s="318">
        <v>0.08730158730158731</v>
      </c>
      <c r="G39" s="329">
        <v>11.5</v>
      </c>
      <c r="H39" s="329">
        <v>1.1</v>
      </c>
      <c r="I39" s="616">
        <v>5.5</v>
      </c>
      <c r="J39" s="320">
        <v>18.1</v>
      </c>
      <c r="L39" s="602"/>
      <c r="M39" s="602"/>
      <c r="N39" s="521"/>
      <c r="O39" s="614"/>
      <c r="P39" s="615"/>
    </row>
    <row r="40" spans="1:16" ht="15.75" customHeight="1">
      <c r="A40" s="277" t="s">
        <v>173</v>
      </c>
      <c r="B40" s="321" t="s">
        <v>36</v>
      </c>
      <c r="C40" s="322">
        <v>3735</v>
      </c>
      <c r="D40" s="323">
        <f aca="true" t="shared" si="1" ref="D40:D71">+(D39)+C40/$C$71</f>
        <v>0.7654445032196672</v>
      </c>
      <c r="E40" s="324">
        <v>0.8993506493506493</v>
      </c>
      <c r="F40" s="325">
        <v>0.10064935064935064</v>
      </c>
      <c r="G40" s="522">
        <v>55.400000000000006</v>
      </c>
      <c r="H40" s="522">
        <v>6.2</v>
      </c>
      <c r="I40" s="523">
        <v>38.8</v>
      </c>
      <c r="J40" s="327">
        <v>100.4</v>
      </c>
      <c r="L40" s="602"/>
      <c r="M40" s="602"/>
      <c r="N40" s="521"/>
      <c r="O40" s="614"/>
      <c r="P40" s="615"/>
    </row>
    <row r="41" spans="1:16" ht="15.75" customHeight="1">
      <c r="A41" s="270" t="s">
        <v>332</v>
      </c>
      <c r="B41" s="314" t="s">
        <v>56</v>
      </c>
      <c r="C41" s="315">
        <v>3081</v>
      </c>
      <c r="D41" s="316">
        <f t="shared" si="1"/>
        <v>0.7745494091119982</v>
      </c>
      <c r="E41" s="317">
        <v>0.8947368421052632</v>
      </c>
      <c r="F41" s="318">
        <v>0.10526315789473686</v>
      </c>
      <c r="G41" s="329">
        <v>37.4</v>
      </c>
      <c r="H41" s="329">
        <v>4.4</v>
      </c>
      <c r="I41" s="616">
        <v>23.1</v>
      </c>
      <c r="J41" s="320">
        <v>64.89999999999999</v>
      </c>
      <c r="L41" s="602"/>
      <c r="M41" s="602"/>
      <c r="N41" s="521"/>
      <c r="O41" s="614"/>
      <c r="P41" s="615"/>
    </row>
    <row r="42" spans="1:16" ht="15.75" customHeight="1">
      <c r="A42" s="277" t="s">
        <v>332</v>
      </c>
      <c r="B42" s="321" t="s">
        <v>84</v>
      </c>
      <c r="C42" s="322">
        <v>594</v>
      </c>
      <c r="D42" s="323">
        <f t="shared" si="1"/>
        <v>0.7763047853210358</v>
      </c>
      <c r="E42" s="324">
        <v>0.888888888888889</v>
      </c>
      <c r="F42" s="325">
        <v>0.11111111111111112</v>
      </c>
      <c r="G42" s="522">
        <v>6.4</v>
      </c>
      <c r="H42" s="522">
        <v>0.8</v>
      </c>
      <c r="I42" s="523">
        <v>2.7</v>
      </c>
      <c r="J42" s="327">
        <v>9.9</v>
      </c>
      <c r="L42" s="602"/>
      <c r="M42" s="602"/>
      <c r="N42" s="521"/>
      <c r="O42" s="614"/>
      <c r="P42" s="615"/>
    </row>
    <row r="43" spans="1:16" ht="15.75" customHeight="1">
      <c r="A43" s="270" t="s">
        <v>332</v>
      </c>
      <c r="B43" s="314" t="s">
        <v>27</v>
      </c>
      <c r="C43" s="315">
        <v>28703</v>
      </c>
      <c r="D43" s="316">
        <f t="shared" si="1"/>
        <v>0.8611272825062279</v>
      </c>
      <c r="E43" s="317">
        <v>0.8850036936715096</v>
      </c>
      <c r="F43" s="318">
        <v>0.11499630632849052</v>
      </c>
      <c r="G43" s="329">
        <v>359.4</v>
      </c>
      <c r="H43" s="329">
        <v>46.699999999999996</v>
      </c>
      <c r="I43" s="616">
        <v>150.1</v>
      </c>
      <c r="J43" s="320">
        <v>556.2</v>
      </c>
      <c r="L43" s="602"/>
      <c r="M43" s="602"/>
      <c r="N43" s="521"/>
      <c r="O43" s="614"/>
      <c r="P43" s="615"/>
    </row>
    <row r="44" spans="1:16" ht="15.75" customHeight="1">
      <c r="A44" s="277" t="s">
        <v>276</v>
      </c>
      <c r="B44" s="321" t="s">
        <v>79</v>
      </c>
      <c r="C44" s="322">
        <v>1537</v>
      </c>
      <c r="D44" s="323">
        <f t="shared" si="1"/>
        <v>0.8656693923265826</v>
      </c>
      <c r="E44" s="324">
        <v>0.8837209302325582</v>
      </c>
      <c r="F44" s="325">
        <v>0.11627906976744186</v>
      </c>
      <c r="G44" s="522">
        <v>22.8</v>
      </c>
      <c r="H44" s="522">
        <v>3</v>
      </c>
      <c r="I44" s="523">
        <v>17.9</v>
      </c>
      <c r="J44" s="327">
        <v>43.7</v>
      </c>
      <c r="L44" s="602"/>
      <c r="M44" s="602"/>
      <c r="N44" s="521"/>
      <c r="O44" s="614"/>
      <c r="P44" s="615"/>
    </row>
    <row r="45" spans="1:16" ht="15.75" customHeight="1">
      <c r="A45" s="270" t="s">
        <v>276</v>
      </c>
      <c r="B45" s="314" t="s">
        <v>54</v>
      </c>
      <c r="C45" s="315">
        <v>408</v>
      </c>
      <c r="D45" s="316">
        <f t="shared" si="1"/>
        <v>0.8668751052782447</v>
      </c>
      <c r="E45" s="317">
        <v>0.875</v>
      </c>
      <c r="F45" s="318">
        <v>0.125</v>
      </c>
      <c r="G45" s="329">
        <v>6.3</v>
      </c>
      <c r="H45" s="329">
        <v>0.9</v>
      </c>
      <c r="I45" s="616">
        <v>7</v>
      </c>
      <c r="J45" s="320">
        <v>14.2</v>
      </c>
      <c r="L45" s="602"/>
      <c r="M45" s="602"/>
      <c r="N45" s="521"/>
      <c r="O45" s="614"/>
      <c r="P45" s="615"/>
    </row>
    <row r="46" spans="1:16" ht="15.75" customHeight="1">
      <c r="A46" s="277" t="s">
        <v>278</v>
      </c>
      <c r="B46" s="321" t="s">
        <v>30</v>
      </c>
      <c r="C46" s="322">
        <v>3218</v>
      </c>
      <c r="D46" s="323">
        <f t="shared" si="1"/>
        <v>0.8763848706665995</v>
      </c>
      <c r="E46" s="324">
        <v>0.872844827586207</v>
      </c>
      <c r="F46" s="325">
        <v>0.12715517241379312</v>
      </c>
      <c r="G46" s="522">
        <v>40.5</v>
      </c>
      <c r="H46" s="522">
        <v>5.9</v>
      </c>
      <c r="I46" s="523">
        <v>22.6</v>
      </c>
      <c r="J46" s="327">
        <v>69</v>
      </c>
      <c r="L46" s="602"/>
      <c r="M46" s="602"/>
      <c r="N46" s="521"/>
      <c r="O46" s="614"/>
      <c r="P46" s="615"/>
    </row>
    <row r="47" spans="1:16" ht="15.75" customHeight="1">
      <c r="A47" s="270" t="s">
        <v>278</v>
      </c>
      <c r="B47" s="328" t="s">
        <v>67</v>
      </c>
      <c r="C47" s="226">
        <v>4691</v>
      </c>
      <c r="D47" s="316">
        <f t="shared" si="1"/>
        <v>0.890247614431911</v>
      </c>
      <c r="E47" s="317">
        <v>0.8684863523573202</v>
      </c>
      <c r="F47" s="318">
        <v>0.1315136476426799</v>
      </c>
      <c r="G47" s="329">
        <v>70</v>
      </c>
      <c r="H47" s="329">
        <v>10.6</v>
      </c>
      <c r="I47" s="616">
        <v>32.9</v>
      </c>
      <c r="J47" s="320">
        <v>113.5</v>
      </c>
      <c r="K47" s="62"/>
      <c r="L47" s="602"/>
      <c r="M47" s="602"/>
      <c r="N47" s="521"/>
      <c r="O47" s="614"/>
      <c r="P47" s="615"/>
    </row>
    <row r="48" spans="1:16" ht="15.75" customHeight="1">
      <c r="A48" s="277" t="s">
        <v>278</v>
      </c>
      <c r="B48" s="321" t="s">
        <v>76</v>
      </c>
      <c r="C48" s="322">
        <v>562</v>
      </c>
      <c r="D48" s="323">
        <f t="shared" si="1"/>
        <v>0.8919084249192496</v>
      </c>
      <c r="E48" s="324">
        <v>0.8651685393258427</v>
      </c>
      <c r="F48" s="325">
        <v>0.1348314606741573</v>
      </c>
      <c r="G48" s="522">
        <v>7.7</v>
      </c>
      <c r="H48" s="522">
        <v>1.2</v>
      </c>
      <c r="I48" s="523">
        <v>4.1</v>
      </c>
      <c r="J48" s="327">
        <v>13</v>
      </c>
      <c r="L48" s="602"/>
      <c r="M48" s="602"/>
      <c r="N48" s="521"/>
      <c r="O48" s="614"/>
      <c r="P48" s="615"/>
    </row>
    <row r="49" spans="1:16" ht="15.75" customHeight="1">
      <c r="A49" s="270" t="s">
        <v>178</v>
      </c>
      <c r="B49" s="314" t="s">
        <v>207</v>
      </c>
      <c r="C49" s="315">
        <v>4450</v>
      </c>
      <c r="D49" s="316">
        <f t="shared" si="1"/>
        <v>0.9050589705930155</v>
      </c>
      <c r="E49" s="317">
        <v>0.8632326820603907</v>
      </c>
      <c r="F49" s="318">
        <v>0.13676731793960922</v>
      </c>
      <c r="G49" s="329">
        <v>48.6</v>
      </c>
      <c r="H49" s="329">
        <v>7.7</v>
      </c>
      <c r="I49" s="616">
        <v>30.9</v>
      </c>
      <c r="J49" s="320">
        <v>87.2</v>
      </c>
      <c r="L49" s="602"/>
      <c r="M49" s="602"/>
      <c r="N49" s="521"/>
      <c r="O49" s="614"/>
      <c r="P49" s="615"/>
    </row>
    <row r="50" spans="1:16" ht="15.75" customHeight="1">
      <c r="A50" s="277" t="s">
        <v>132</v>
      </c>
      <c r="B50" s="321" t="s">
        <v>68</v>
      </c>
      <c r="C50" s="322">
        <v>645</v>
      </c>
      <c r="D50" s="323">
        <f t="shared" si="1"/>
        <v>0.9069650609210108</v>
      </c>
      <c r="E50" s="324">
        <v>0.8495575221238939</v>
      </c>
      <c r="F50" s="325">
        <v>0.1504424778761062</v>
      </c>
      <c r="G50" s="522">
        <v>9.6</v>
      </c>
      <c r="H50" s="522">
        <v>1.7</v>
      </c>
      <c r="I50" s="523">
        <v>10</v>
      </c>
      <c r="J50" s="327">
        <v>21.299999999999997</v>
      </c>
      <c r="L50" s="602"/>
      <c r="M50" s="602"/>
      <c r="N50" s="521"/>
      <c r="O50" s="614"/>
      <c r="P50" s="615"/>
    </row>
    <row r="51" spans="1:16" ht="15.75" customHeight="1">
      <c r="A51" s="270" t="s">
        <v>133</v>
      </c>
      <c r="B51" s="314" t="s">
        <v>60</v>
      </c>
      <c r="C51" s="315">
        <v>574</v>
      </c>
      <c r="D51" s="316">
        <f t="shared" si="1"/>
        <v>0.9086613335539865</v>
      </c>
      <c r="E51" s="317">
        <v>0.8378378378378378</v>
      </c>
      <c r="F51" s="318">
        <v>0.16216216216216214</v>
      </c>
      <c r="G51" s="329">
        <v>9.3</v>
      </c>
      <c r="H51" s="329">
        <v>1.8</v>
      </c>
      <c r="I51" s="616">
        <v>5</v>
      </c>
      <c r="J51" s="320">
        <v>16.1</v>
      </c>
      <c r="L51" s="602"/>
      <c r="M51" s="602"/>
      <c r="N51" s="521"/>
      <c r="O51" s="614"/>
      <c r="P51" s="615"/>
    </row>
    <row r="52" spans="1:16" ht="15.75" customHeight="1">
      <c r="A52" s="277" t="s">
        <v>179</v>
      </c>
      <c r="B52" s="321" t="s">
        <v>40</v>
      </c>
      <c r="C52" s="322">
        <v>673</v>
      </c>
      <c r="D52" s="323">
        <f t="shared" si="1"/>
        <v>0.9106501688884684</v>
      </c>
      <c r="E52" s="324">
        <v>0.8257575757575758</v>
      </c>
      <c r="F52" s="325">
        <v>0.17424242424242423</v>
      </c>
      <c r="G52" s="522">
        <v>10.9</v>
      </c>
      <c r="H52" s="522">
        <v>2.3</v>
      </c>
      <c r="I52" s="523">
        <v>6.9</v>
      </c>
      <c r="J52" s="327">
        <v>20.1</v>
      </c>
      <c r="L52" s="602"/>
      <c r="M52" s="602"/>
      <c r="N52" s="521"/>
      <c r="O52" s="614"/>
      <c r="P52" s="615"/>
    </row>
    <row r="53" spans="1:16" ht="15.75" customHeight="1">
      <c r="A53" s="270" t="s">
        <v>363</v>
      </c>
      <c r="B53" s="328" t="s">
        <v>49</v>
      </c>
      <c r="C53" s="226">
        <v>468</v>
      </c>
      <c r="D53" s="316">
        <f t="shared" si="1"/>
        <v>0.9120331925683162</v>
      </c>
      <c r="E53" s="317">
        <v>0.8235294117647058</v>
      </c>
      <c r="F53" s="318">
        <v>0.17647058823529413</v>
      </c>
      <c r="G53" s="329">
        <v>7</v>
      </c>
      <c r="H53" s="329">
        <v>1.5</v>
      </c>
      <c r="I53" s="616">
        <v>6.8</v>
      </c>
      <c r="J53" s="320">
        <v>15.3</v>
      </c>
      <c r="L53" s="602"/>
      <c r="M53" s="602"/>
      <c r="N53" s="521"/>
      <c r="O53" s="614"/>
      <c r="P53" s="615"/>
    </row>
    <row r="54" spans="1:16" ht="15.75" customHeight="1">
      <c r="A54" s="277" t="s">
        <v>363</v>
      </c>
      <c r="B54" s="321" t="s">
        <v>29</v>
      </c>
      <c r="C54" s="322">
        <v>16350</v>
      </c>
      <c r="D54" s="323">
        <f t="shared" si="1"/>
        <v>0.9603503659988946</v>
      </c>
      <c r="E54" s="324">
        <v>0.822871883061049</v>
      </c>
      <c r="F54" s="325">
        <v>0.17712811693895103</v>
      </c>
      <c r="G54" s="522">
        <v>191.39999999999998</v>
      </c>
      <c r="H54" s="522">
        <v>41.20000000000001</v>
      </c>
      <c r="I54" s="523">
        <v>110.49999999999999</v>
      </c>
      <c r="J54" s="327">
        <v>343.1</v>
      </c>
      <c r="L54" s="602"/>
      <c r="M54" s="602"/>
      <c r="N54" s="521"/>
      <c r="O54" s="614"/>
      <c r="P54" s="615"/>
    </row>
    <row r="55" spans="1:16" ht="15.75" customHeight="1">
      <c r="A55" s="270" t="s">
        <v>135</v>
      </c>
      <c r="B55" s="314" t="s">
        <v>42</v>
      </c>
      <c r="C55" s="315">
        <v>3608</v>
      </c>
      <c r="D55" s="316">
        <f t="shared" si="1"/>
        <v>0.9710126511204559</v>
      </c>
      <c r="E55" s="317">
        <v>0.8047882136279926</v>
      </c>
      <c r="F55" s="318">
        <v>0.19521178637200734</v>
      </c>
      <c r="G55" s="329">
        <v>43.7</v>
      </c>
      <c r="H55" s="329">
        <v>10.6</v>
      </c>
      <c r="I55" s="616">
        <v>24.8</v>
      </c>
      <c r="J55" s="320">
        <v>79.10000000000001</v>
      </c>
      <c r="L55" s="602"/>
      <c r="M55" s="602"/>
      <c r="N55" s="521"/>
      <c r="O55" s="614"/>
      <c r="P55" s="615"/>
    </row>
    <row r="56" spans="1:16" ht="15.75" customHeight="1">
      <c r="A56" s="277" t="s">
        <v>181</v>
      </c>
      <c r="B56" s="321" t="s">
        <v>52</v>
      </c>
      <c r="C56" s="322">
        <v>866</v>
      </c>
      <c r="D56" s="323">
        <f t="shared" si="1"/>
        <v>0.9735718359639348</v>
      </c>
      <c r="E56" s="324">
        <v>0.7797619047619047</v>
      </c>
      <c r="F56" s="325">
        <v>0.22023809523809523</v>
      </c>
      <c r="G56" s="522">
        <v>13.1</v>
      </c>
      <c r="H56" s="522">
        <v>3.7</v>
      </c>
      <c r="I56" s="523">
        <v>4.5</v>
      </c>
      <c r="J56" s="327">
        <v>21.3</v>
      </c>
      <c r="L56" s="602"/>
      <c r="M56" s="602"/>
      <c r="N56" s="521"/>
      <c r="O56" s="614"/>
      <c r="P56" s="615"/>
    </row>
    <row r="57" spans="1:16" ht="15.75" customHeight="1">
      <c r="A57" s="270" t="s">
        <v>182</v>
      </c>
      <c r="B57" s="314" t="s">
        <v>43</v>
      </c>
      <c r="C57" s="315">
        <v>282</v>
      </c>
      <c r="D57" s="316">
        <f t="shared" si="1"/>
        <v>0.9744051963864072</v>
      </c>
      <c r="E57" s="317">
        <v>0.7702702702702703</v>
      </c>
      <c r="F57" s="318">
        <v>0.22972972972972971</v>
      </c>
      <c r="G57" s="329">
        <v>5.7</v>
      </c>
      <c r="H57" s="329">
        <v>1.7</v>
      </c>
      <c r="I57" s="616">
        <v>5.2</v>
      </c>
      <c r="J57" s="320">
        <v>12.600000000000001</v>
      </c>
      <c r="L57" s="602"/>
      <c r="M57" s="602"/>
      <c r="N57" s="521"/>
      <c r="O57" s="614"/>
      <c r="P57" s="615"/>
    </row>
    <row r="58" spans="1:16" ht="15.75" customHeight="1">
      <c r="A58" s="277" t="s">
        <v>136</v>
      </c>
      <c r="B58" s="321" t="s">
        <v>33</v>
      </c>
      <c r="C58" s="322">
        <v>1206</v>
      </c>
      <c r="D58" s="323">
        <f t="shared" si="1"/>
        <v>0.9779691420229379</v>
      </c>
      <c r="E58" s="324">
        <v>0.7583333333333333</v>
      </c>
      <c r="F58" s="325">
        <v>0.24166666666666667</v>
      </c>
      <c r="G58" s="522">
        <v>18.2</v>
      </c>
      <c r="H58" s="522">
        <v>5.8</v>
      </c>
      <c r="I58" s="523">
        <v>16.8</v>
      </c>
      <c r="J58" s="327">
        <v>40.8</v>
      </c>
      <c r="L58" s="602"/>
      <c r="M58" s="602"/>
      <c r="N58" s="521"/>
      <c r="O58" s="614"/>
      <c r="P58" s="615"/>
    </row>
    <row r="59" spans="1:16" ht="15.75" customHeight="1">
      <c r="A59" s="270" t="s">
        <v>137</v>
      </c>
      <c r="B59" s="314" t="s">
        <v>73</v>
      </c>
      <c r="C59" s="315">
        <v>2187</v>
      </c>
      <c r="D59" s="316">
        <f t="shared" si="1"/>
        <v>0.9844321180653034</v>
      </c>
      <c r="E59" s="317">
        <v>0.7528089887640449</v>
      </c>
      <c r="F59" s="318">
        <v>0.24719101123595502</v>
      </c>
      <c r="G59" s="329">
        <v>26.8</v>
      </c>
      <c r="H59" s="329">
        <v>8.799999999999999</v>
      </c>
      <c r="I59" s="616">
        <v>17.1</v>
      </c>
      <c r="J59" s="320">
        <v>52.7</v>
      </c>
      <c r="L59" s="602"/>
      <c r="M59" s="602"/>
      <c r="N59" s="521"/>
      <c r="O59" s="614"/>
      <c r="P59" s="615"/>
    </row>
    <row r="60" spans="1:16" ht="15.75" customHeight="1">
      <c r="A60" s="277" t="s">
        <v>183</v>
      </c>
      <c r="B60" s="321" t="s">
        <v>48</v>
      </c>
      <c r="C60" s="322">
        <v>106</v>
      </c>
      <c r="D60" s="323">
        <f t="shared" si="1"/>
        <v>0.9847453670184313</v>
      </c>
      <c r="E60" s="324">
        <v>0.6923076923076923</v>
      </c>
      <c r="F60" s="325">
        <v>0.3076923076923077</v>
      </c>
      <c r="G60" s="522">
        <v>1.8</v>
      </c>
      <c r="H60" s="522">
        <v>0.8</v>
      </c>
      <c r="I60" s="523">
        <v>0.7</v>
      </c>
      <c r="J60" s="327">
        <v>3.3</v>
      </c>
      <c r="L60" s="602"/>
      <c r="M60" s="602"/>
      <c r="N60" s="521"/>
      <c r="O60" s="614"/>
      <c r="P60" s="615"/>
    </row>
    <row r="61" spans="1:16" ht="15.75" customHeight="1">
      <c r="A61" s="270" t="s">
        <v>184</v>
      </c>
      <c r="B61" s="314" t="s">
        <v>208</v>
      </c>
      <c r="C61" s="315">
        <v>120</v>
      </c>
      <c r="D61" s="316">
        <f t="shared" si="1"/>
        <v>0.9850999884748025</v>
      </c>
      <c r="E61" s="317">
        <v>0.6590909090909091</v>
      </c>
      <c r="F61" s="318">
        <v>0.3409090909090909</v>
      </c>
      <c r="G61" s="329">
        <v>2.9</v>
      </c>
      <c r="H61" s="329">
        <v>1.5</v>
      </c>
      <c r="I61" s="616">
        <v>4</v>
      </c>
      <c r="J61" s="320">
        <v>8.4</v>
      </c>
      <c r="L61" s="602"/>
      <c r="M61" s="602"/>
      <c r="N61" s="521"/>
      <c r="O61" s="614"/>
      <c r="P61" s="615"/>
    </row>
    <row r="62" spans="1:16" ht="15.75" customHeight="1">
      <c r="A62" s="277" t="s">
        <v>138</v>
      </c>
      <c r="B62" s="321" t="s">
        <v>31</v>
      </c>
      <c r="C62" s="322">
        <v>1708</v>
      </c>
      <c r="D62" s="323">
        <f t="shared" si="1"/>
        <v>0.9901474338704862</v>
      </c>
      <c r="E62" s="324">
        <v>0.6310975609756098</v>
      </c>
      <c r="F62" s="325">
        <v>0.36890243902439024</v>
      </c>
      <c r="G62" s="522">
        <v>20.7</v>
      </c>
      <c r="H62" s="522">
        <v>12.1</v>
      </c>
      <c r="I62" s="523">
        <v>20.8</v>
      </c>
      <c r="J62" s="327">
        <v>53.599999999999994</v>
      </c>
      <c r="L62" s="602"/>
      <c r="M62" s="602"/>
      <c r="N62" s="521"/>
      <c r="O62" s="614"/>
      <c r="P62" s="615"/>
    </row>
    <row r="63" spans="1:16" ht="15.75" customHeight="1">
      <c r="A63" s="270" t="s">
        <v>102</v>
      </c>
      <c r="B63" s="314" t="s">
        <v>71</v>
      </c>
      <c r="C63" s="315">
        <v>452</v>
      </c>
      <c r="D63" s="316">
        <f t="shared" si="1"/>
        <v>0.9914831746894844</v>
      </c>
      <c r="E63" s="317">
        <v>0.6116504854368932</v>
      </c>
      <c r="F63" s="318">
        <v>0.3883495145631068</v>
      </c>
      <c r="G63" s="329">
        <v>6.3</v>
      </c>
      <c r="H63" s="329">
        <v>4</v>
      </c>
      <c r="I63" s="616">
        <v>7.9</v>
      </c>
      <c r="J63" s="320">
        <v>18.200000000000003</v>
      </c>
      <c r="L63" s="602"/>
      <c r="M63" s="602"/>
      <c r="N63" s="521"/>
      <c r="O63" s="614"/>
      <c r="P63" s="615"/>
    </row>
    <row r="64" spans="1:16" ht="15.75" customHeight="1">
      <c r="A64" s="277" t="s">
        <v>102</v>
      </c>
      <c r="B64" s="321" t="s">
        <v>86</v>
      </c>
      <c r="C64" s="322">
        <v>648</v>
      </c>
      <c r="D64" s="323">
        <f t="shared" si="1"/>
        <v>0.993398130553889</v>
      </c>
      <c r="E64" s="324">
        <v>0.6071428571428571</v>
      </c>
      <c r="F64" s="325">
        <v>0.39285714285714285</v>
      </c>
      <c r="G64" s="522">
        <v>8.5</v>
      </c>
      <c r="H64" s="522">
        <v>5.5</v>
      </c>
      <c r="I64" s="523">
        <v>10.1</v>
      </c>
      <c r="J64" s="327">
        <v>24.1</v>
      </c>
      <c r="K64" s="345"/>
      <c r="L64" s="602"/>
      <c r="M64" s="602"/>
      <c r="N64" s="521"/>
      <c r="O64" s="614"/>
      <c r="P64" s="615"/>
    </row>
    <row r="65" spans="1:16" ht="15.75" customHeight="1">
      <c r="A65" s="270" t="s">
        <v>141</v>
      </c>
      <c r="B65" s="314" t="s">
        <v>65</v>
      </c>
      <c r="C65" s="315">
        <v>674</v>
      </c>
      <c r="D65" s="316">
        <f t="shared" si="1"/>
        <v>0.995389921067174</v>
      </c>
      <c r="E65" s="317">
        <v>0.5862068965517241</v>
      </c>
      <c r="F65" s="318">
        <v>0.41379310344827586</v>
      </c>
      <c r="G65" s="329">
        <v>6.8</v>
      </c>
      <c r="H65" s="329">
        <v>4.8</v>
      </c>
      <c r="I65" s="616">
        <v>5.8</v>
      </c>
      <c r="J65" s="320">
        <v>17.4</v>
      </c>
      <c r="K65" s="350"/>
      <c r="L65" s="602"/>
      <c r="M65" s="602"/>
      <c r="N65" s="521"/>
      <c r="O65" s="614"/>
      <c r="P65" s="615"/>
    </row>
    <row r="66" spans="1:16" ht="15.75" customHeight="1">
      <c r="A66" s="277" t="s">
        <v>142</v>
      </c>
      <c r="B66" s="321" t="s">
        <v>45</v>
      </c>
      <c r="C66" s="322">
        <v>1030</v>
      </c>
      <c r="D66" s="323">
        <f t="shared" si="1"/>
        <v>0.9984337552343603</v>
      </c>
      <c r="E66" s="324">
        <v>0.5535714285714285</v>
      </c>
      <c r="F66" s="325">
        <v>0.44642857142857145</v>
      </c>
      <c r="G66" s="522">
        <v>12.399999999999999</v>
      </c>
      <c r="H66" s="522">
        <v>10</v>
      </c>
      <c r="I66" s="523">
        <v>8.1</v>
      </c>
      <c r="J66" s="327">
        <v>30.5</v>
      </c>
      <c r="K66" s="350"/>
      <c r="L66" s="602"/>
      <c r="M66" s="602"/>
      <c r="N66" s="521"/>
      <c r="O66" s="614"/>
      <c r="P66" s="615"/>
    </row>
    <row r="67" spans="1:16" ht="15.75" customHeight="1">
      <c r="A67" s="270" t="s">
        <v>143</v>
      </c>
      <c r="B67" s="314" t="s">
        <v>47</v>
      </c>
      <c r="C67" s="315">
        <v>46</v>
      </c>
      <c r="D67" s="316">
        <f t="shared" si="1"/>
        <v>0.9985696934593026</v>
      </c>
      <c r="E67" s="317">
        <v>0.5</v>
      </c>
      <c r="F67" s="318">
        <v>0.5</v>
      </c>
      <c r="G67" s="329">
        <v>1</v>
      </c>
      <c r="H67" s="329">
        <v>1</v>
      </c>
      <c r="I67" s="616">
        <v>0.5</v>
      </c>
      <c r="J67" s="320">
        <v>2.5</v>
      </c>
      <c r="K67" s="350"/>
      <c r="L67" s="602"/>
      <c r="M67" s="602"/>
      <c r="N67" s="521"/>
      <c r="O67" s="614"/>
      <c r="P67" s="615"/>
    </row>
    <row r="68" spans="1:16" ht="15.75" customHeight="1">
      <c r="A68" s="277" t="s">
        <v>144</v>
      </c>
      <c r="B68" s="321" t="s">
        <v>46</v>
      </c>
      <c r="C68" s="322">
        <v>186</v>
      </c>
      <c r="D68" s="323">
        <f t="shared" si="1"/>
        <v>0.999119356716678</v>
      </c>
      <c r="E68" s="324">
        <v>0.4915254237288135</v>
      </c>
      <c r="F68" s="325">
        <v>0.5084745762711864</v>
      </c>
      <c r="G68" s="522">
        <v>2.9</v>
      </c>
      <c r="H68" s="522">
        <v>3</v>
      </c>
      <c r="I68" s="523">
        <v>1.3</v>
      </c>
      <c r="J68" s="327">
        <v>7.2</v>
      </c>
      <c r="K68" s="345"/>
      <c r="L68" s="602"/>
      <c r="M68" s="602"/>
      <c r="N68" s="521"/>
      <c r="O68" s="614"/>
      <c r="P68" s="615"/>
    </row>
    <row r="69" spans="1:16" ht="15.75" customHeight="1">
      <c r="A69" s="270" t="s">
        <v>145</v>
      </c>
      <c r="B69" s="314" t="s">
        <v>69</v>
      </c>
      <c r="C69" s="315">
        <v>116</v>
      </c>
      <c r="D69" s="316">
        <f t="shared" si="1"/>
        <v>0.9994621574578368</v>
      </c>
      <c r="E69" s="317">
        <v>0.4444444444444445</v>
      </c>
      <c r="F69" s="318">
        <v>0.5555555555555556</v>
      </c>
      <c r="G69" s="329">
        <v>0.8</v>
      </c>
      <c r="H69" s="329">
        <v>1</v>
      </c>
      <c r="I69" s="616">
        <v>0.9</v>
      </c>
      <c r="J69" s="320">
        <v>2.7</v>
      </c>
      <c r="K69" s="345"/>
      <c r="L69" s="602"/>
      <c r="M69" s="602"/>
      <c r="N69" s="521"/>
      <c r="O69" s="614"/>
      <c r="P69" s="615"/>
    </row>
    <row r="70" spans="1:16" ht="15.75" customHeight="1">
      <c r="A70" s="277" t="s">
        <v>146</v>
      </c>
      <c r="B70" s="321" t="s">
        <v>70</v>
      </c>
      <c r="C70" s="322">
        <v>182</v>
      </c>
      <c r="D70" s="323">
        <f t="shared" si="1"/>
        <v>0.9999999999999999</v>
      </c>
      <c r="E70" s="324">
        <v>0.425</v>
      </c>
      <c r="F70" s="325">
        <v>0.575</v>
      </c>
      <c r="G70" s="522">
        <v>1.7</v>
      </c>
      <c r="H70" s="522">
        <v>2.3</v>
      </c>
      <c r="I70" s="523">
        <v>1.6</v>
      </c>
      <c r="J70" s="327">
        <v>5.6</v>
      </c>
      <c r="K70" s="345"/>
      <c r="L70" s="602"/>
      <c r="M70" s="602"/>
      <c r="N70" s="521"/>
      <c r="O70" s="614"/>
      <c r="P70" s="615"/>
    </row>
    <row r="71" spans="1:16" ht="15.75" customHeight="1" thickBot="1">
      <c r="A71" s="302"/>
      <c r="B71" s="617" t="s">
        <v>101</v>
      </c>
      <c r="C71" s="332">
        <f>SUM(C7:C70)</f>
        <v>338389</v>
      </c>
      <c r="D71" s="618">
        <v>1</v>
      </c>
      <c r="E71" s="619">
        <v>0.9251495080702206</v>
      </c>
      <c r="F71" s="262">
        <v>0.07485049192977947</v>
      </c>
      <c r="G71" s="239">
        <f>SUM(G7:G70)</f>
        <v>4316.099999999999</v>
      </c>
      <c r="H71" s="239">
        <f>SUM(H7:H70)</f>
        <v>349.20000000000005</v>
      </c>
      <c r="I71" s="239">
        <f>SUM(I7:I70)</f>
        <v>2336.9000000000005</v>
      </c>
      <c r="J71" s="238">
        <f>+I71+H71+G71</f>
        <v>7002.2</v>
      </c>
      <c r="K71" s="345"/>
      <c r="L71" s="602"/>
      <c r="M71" s="602"/>
      <c r="N71" s="521"/>
      <c r="O71" s="614"/>
      <c r="P71" s="615"/>
    </row>
    <row r="72" spans="1:15" s="62" customFormat="1" ht="15.75" customHeight="1" thickTop="1">
      <c r="A72" s="334"/>
      <c r="B72" s="321"/>
      <c r="C72" s="335"/>
      <c r="D72" s="336"/>
      <c r="E72" s="337"/>
      <c r="F72" s="337"/>
      <c r="G72" s="338"/>
      <c r="H72" s="338"/>
      <c r="I72" s="338"/>
      <c r="J72" s="338"/>
      <c r="K72" s="345"/>
      <c r="L72"/>
      <c r="M72"/>
      <c r="N72"/>
      <c r="O72" s="614"/>
    </row>
    <row r="73" spans="1:15" ht="15.75" customHeight="1">
      <c r="A73" s="258"/>
      <c r="B73" s="339"/>
      <c r="C73" s="339"/>
      <c r="D73" s="339"/>
      <c r="E73" s="340"/>
      <c r="F73" s="340"/>
      <c r="G73" s="341"/>
      <c r="H73" s="341"/>
      <c r="I73" s="341"/>
      <c r="J73" s="341"/>
      <c r="K73" s="345"/>
      <c r="L73"/>
      <c r="M73"/>
      <c r="N73"/>
      <c r="O73"/>
    </row>
    <row r="74" spans="1:14" ht="15.75" customHeight="1">
      <c r="A74" s="305"/>
      <c r="B74" s="342"/>
      <c r="C74" s="342"/>
      <c r="D74" s="342"/>
      <c r="E74" s="725" t="s">
        <v>21</v>
      </c>
      <c r="F74" s="726"/>
      <c r="G74" s="726"/>
      <c r="H74" s="726"/>
      <c r="I74" s="726"/>
      <c r="J74" s="727"/>
      <c r="L74"/>
      <c r="M74"/>
      <c r="N74"/>
    </row>
    <row r="75" spans="1:17" ht="15.75" customHeight="1">
      <c r="A75" s="343"/>
      <c r="B75" s="344"/>
      <c r="C75" s="330"/>
      <c r="D75" s="344"/>
      <c r="E75" s="733" t="s">
        <v>110</v>
      </c>
      <c r="F75" s="732"/>
      <c r="G75" s="690" t="s">
        <v>100</v>
      </c>
      <c r="H75" s="690"/>
      <c r="I75" s="690"/>
      <c r="J75" s="731"/>
      <c r="L75"/>
      <c r="M75"/>
      <c r="N75"/>
      <c r="O75"/>
      <c r="P75"/>
      <c r="Q75"/>
    </row>
    <row r="76" spans="1:17" s="258" customFormat="1" ht="41.25" customHeight="1">
      <c r="A76" s="346" t="s">
        <v>92</v>
      </c>
      <c r="B76" s="236" t="s">
        <v>0</v>
      </c>
      <c r="C76" s="347"/>
      <c r="D76" s="348" t="s">
        <v>111</v>
      </c>
      <c r="E76" s="349" t="s">
        <v>16</v>
      </c>
      <c r="F76" s="312" t="s">
        <v>250</v>
      </c>
      <c r="G76" s="311" t="s">
        <v>16</v>
      </c>
      <c r="H76" s="311" t="s">
        <v>250</v>
      </c>
      <c r="I76" s="313" t="s">
        <v>17</v>
      </c>
      <c r="J76" s="312" t="s">
        <v>15</v>
      </c>
      <c r="K76" s="9"/>
      <c r="L76"/>
      <c r="M76"/>
      <c r="N76"/>
      <c r="O76"/>
      <c r="P76"/>
      <c r="Q76"/>
    </row>
    <row r="77" spans="1:17" s="258" customFormat="1" ht="15" customHeight="1">
      <c r="A77" s="351">
        <v>1</v>
      </c>
      <c r="B77" s="352" t="s">
        <v>27</v>
      </c>
      <c r="C77" s="353">
        <v>28703</v>
      </c>
      <c r="D77" s="354">
        <f>+C77/C82</f>
        <v>0.14147702347681645</v>
      </c>
      <c r="E77" s="355">
        <v>0.9578313253012047</v>
      </c>
      <c r="F77" s="356">
        <v>0.04216867469879518</v>
      </c>
      <c r="G77" s="357">
        <v>15.9</v>
      </c>
      <c r="H77" s="357">
        <v>0.7</v>
      </c>
      <c r="I77" s="357">
        <v>3.8000000000000003</v>
      </c>
      <c r="J77" s="358">
        <v>20.4</v>
      </c>
      <c r="K77" s="9"/>
      <c r="L77" s="602"/>
      <c r="M77" s="602"/>
      <c r="N77"/>
      <c r="O77" s="521"/>
      <c r="P77"/>
      <c r="Q77"/>
    </row>
    <row r="78" spans="1:17" ht="15.75" customHeight="1">
      <c r="A78" s="359">
        <v>2</v>
      </c>
      <c r="B78" s="254" t="s">
        <v>206</v>
      </c>
      <c r="C78" s="369">
        <v>123466</v>
      </c>
      <c r="D78" s="361">
        <f>+D77+(C78/$C$82)</f>
        <v>0.7500406642317418</v>
      </c>
      <c r="E78" s="362">
        <v>0.9087837837837839</v>
      </c>
      <c r="F78" s="325">
        <v>0.09121621621621623</v>
      </c>
      <c r="G78" s="363">
        <v>80.69999999999999</v>
      </c>
      <c r="H78" s="363">
        <v>8.1</v>
      </c>
      <c r="I78" s="363">
        <v>40.599999999999994</v>
      </c>
      <c r="J78" s="364">
        <v>129.39999999999998</v>
      </c>
      <c r="L78" s="602"/>
      <c r="M78" s="602"/>
      <c r="N78"/>
      <c r="O78" s="521"/>
      <c r="P78"/>
      <c r="Q78"/>
    </row>
    <row r="79" spans="1:17" ht="15.75" customHeight="1">
      <c r="A79" s="375" t="s">
        <v>156</v>
      </c>
      <c r="B79" s="252" t="s">
        <v>26</v>
      </c>
      <c r="C79" s="353">
        <v>15230</v>
      </c>
      <c r="D79" s="354">
        <f>+D78+(C79/$C$82)</f>
        <v>0.825109300525924</v>
      </c>
      <c r="E79" s="366">
        <v>0.898876404494382</v>
      </c>
      <c r="F79" s="318">
        <v>0.10112359550561797</v>
      </c>
      <c r="G79" s="367">
        <v>8</v>
      </c>
      <c r="H79" s="367">
        <v>0.9</v>
      </c>
      <c r="I79" s="367">
        <v>8.9</v>
      </c>
      <c r="J79" s="368">
        <v>17.8</v>
      </c>
      <c r="L79" s="602"/>
      <c r="M79" s="602"/>
      <c r="N79"/>
      <c r="O79" s="521"/>
      <c r="P79"/>
      <c r="Q79"/>
    </row>
    <row r="80" spans="1:17" ht="15.75" customHeight="1">
      <c r="A80" s="376" t="s">
        <v>318</v>
      </c>
      <c r="B80" s="254" t="s">
        <v>25</v>
      </c>
      <c r="C80" s="360">
        <v>35246</v>
      </c>
      <c r="D80" s="361">
        <f>+D79+(C80/$C$82)</f>
        <v>0.9988367565222963</v>
      </c>
      <c r="E80" s="362">
        <v>0.8333333333333334</v>
      </c>
      <c r="F80" s="325">
        <v>0.16666666666666666</v>
      </c>
      <c r="G80" s="363">
        <v>10</v>
      </c>
      <c r="H80" s="363">
        <v>2</v>
      </c>
      <c r="I80" s="363">
        <v>6.9</v>
      </c>
      <c r="J80" s="364">
        <v>18.9</v>
      </c>
      <c r="L80" s="602"/>
      <c r="M80" s="602"/>
      <c r="N80"/>
      <c r="O80" s="521"/>
      <c r="P80"/>
      <c r="Q80"/>
    </row>
    <row r="81" spans="1:17" ht="15.75" customHeight="1">
      <c r="A81" s="375" t="s">
        <v>318</v>
      </c>
      <c r="B81" s="259" t="s">
        <v>44</v>
      </c>
      <c r="C81" s="524">
        <v>236</v>
      </c>
      <c r="D81" s="354">
        <f>+D80+(C81/$C$82)</f>
        <v>1</v>
      </c>
      <c r="E81" s="366">
        <v>0.8305084745762712</v>
      </c>
      <c r="F81" s="318">
        <v>0.1694915254237288</v>
      </c>
      <c r="G81" s="367">
        <v>4.9</v>
      </c>
      <c r="H81" s="367">
        <v>1</v>
      </c>
      <c r="I81" s="367">
        <v>5.9</v>
      </c>
      <c r="J81" s="368">
        <v>11.8</v>
      </c>
      <c r="L81" s="602"/>
      <c r="M81" s="602"/>
      <c r="N81"/>
      <c r="O81" s="521"/>
      <c r="P81"/>
      <c r="Q81"/>
    </row>
    <row r="82" spans="1:17" ht="15.75" customHeight="1" thickBot="1">
      <c r="A82" s="525"/>
      <c r="B82" s="471" t="s">
        <v>87</v>
      </c>
      <c r="C82" s="526">
        <f>+C81+C78+C80+C79+C77</f>
        <v>202881</v>
      </c>
      <c r="D82" s="527">
        <v>1</v>
      </c>
      <c r="E82" s="528">
        <v>0.9039334341906203</v>
      </c>
      <c r="F82" s="529">
        <v>0.09606656580937974</v>
      </c>
      <c r="G82" s="530">
        <v>119.5</v>
      </c>
      <c r="H82" s="530">
        <v>12.7</v>
      </c>
      <c r="I82" s="530">
        <v>66.1</v>
      </c>
      <c r="J82" s="531">
        <v>198.3</v>
      </c>
      <c r="L82" s="602"/>
      <c r="M82" s="602"/>
      <c r="N82" s="521"/>
      <c r="O82" s="521"/>
      <c r="P82"/>
      <c r="Q82"/>
    </row>
    <row r="83" spans="3:17" ht="15.75" customHeight="1" thickTop="1">
      <c r="C83" s="371"/>
      <c r="L83"/>
      <c r="M83"/>
      <c r="N83"/>
      <c r="O83"/>
      <c r="P83"/>
      <c r="Q83"/>
    </row>
    <row r="84" spans="3:17" ht="15.75" customHeight="1">
      <c r="C84" s="339"/>
      <c r="L84"/>
      <c r="M84"/>
      <c r="N84"/>
      <c r="O84"/>
      <c r="P84"/>
      <c r="Q84"/>
    </row>
    <row r="85" spans="12:17" ht="15.75" customHeight="1">
      <c r="L85"/>
      <c r="M85"/>
      <c r="N85"/>
      <c r="O85"/>
      <c r="P85"/>
      <c r="Q85"/>
    </row>
    <row r="86" spans="12:17" ht="15.75" customHeight="1">
      <c r="L86"/>
      <c r="M86"/>
      <c r="Q86"/>
    </row>
    <row r="87" ht="15" customHeight="1">
      <c r="H87" s="674"/>
    </row>
    <row r="91" spans="4:8" ht="12.75">
      <c r="D91" s="2" t="s">
        <v>18</v>
      </c>
      <c r="G91" s="9"/>
      <c r="H91" s="9"/>
    </row>
    <row r="92" spans="7:8" ht="12.75">
      <c r="G92" s="9"/>
      <c r="H92" s="9"/>
    </row>
    <row r="93" spans="7:8" ht="12.75">
      <c r="G93" s="9"/>
      <c r="H93" s="9"/>
    </row>
    <row r="94" spans="7:8" ht="12.75">
      <c r="G94" s="9"/>
      <c r="H94" s="9"/>
    </row>
    <row r="95" spans="7:8" ht="12.75">
      <c r="G95" s="9"/>
      <c r="H95" s="9"/>
    </row>
    <row r="96" spans="7:8" ht="12.75">
      <c r="G96" s="9"/>
      <c r="H96" s="9"/>
    </row>
    <row r="97" spans="7:8" ht="12.75">
      <c r="G97" s="9"/>
      <c r="H97" s="9"/>
    </row>
    <row r="98" spans="7:8" ht="12.75">
      <c r="G98" s="9"/>
      <c r="H98" s="9"/>
    </row>
    <row r="99" spans="7:8" ht="12.75">
      <c r="G99" s="9"/>
      <c r="H99" s="9"/>
    </row>
  </sheetData>
  <sheetProtection password="E9FB" sheet="1" sort="0" autoFilter="0" pivotTables="0"/>
  <mergeCells count="6">
    <mergeCell ref="E74:J74"/>
    <mergeCell ref="E4:J4"/>
    <mergeCell ref="G75:J75"/>
    <mergeCell ref="G5:J5"/>
    <mergeCell ref="E5:F5"/>
    <mergeCell ref="E75:F75"/>
  </mergeCells>
  <printOptions/>
  <pageMargins left="0.25" right="0.25" top="0.75" bottom="0.75" header="0.3" footer="0.3"/>
  <pageSetup horizontalDpi="600" verticalDpi="600" orientation="landscape" paperSize="9" r:id="rId1"/>
  <ignoredErrors>
    <ignoredError sqref="A61:A62 A65:A66 A69:A70 A38:A40 A49:A52 A55:A59 A60 A67:A68 A79 K60 L60:IV6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A34">
      <selection activeCell="A7" sqref="A7:A70"/>
    </sheetView>
  </sheetViews>
  <sheetFormatPr defaultColWidth="9.140625" defaultRowHeight="15"/>
  <cols>
    <col min="1" max="1" width="8.57421875" style="9" customWidth="1"/>
    <col min="2" max="2" width="32.28125" style="9" customWidth="1"/>
    <col min="3" max="6" width="16.140625" style="9" customWidth="1"/>
    <col min="7" max="7" width="19.7109375" style="9" customWidth="1"/>
    <col min="8" max="9" width="9.140625" style="9" customWidth="1"/>
    <col min="10" max="10" width="21.00390625" style="9" customWidth="1"/>
    <col min="11" max="11" width="29.28125" style="9" customWidth="1"/>
    <col min="12" max="12" width="9.140625" style="9" customWidth="1"/>
    <col min="13" max="16384" width="9.140625" style="9" customWidth="1"/>
  </cols>
  <sheetData>
    <row r="1" s="2" customFormat="1" ht="12.75">
      <c r="A1" s="2" t="s">
        <v>251</v>
      </c>
    </row>
    <row r="2" s="2" customFormat="1" ht="12.75">
      <c r="A2" s="2" t="s">
        <v>399</v>
      </c>
    </row>
    <row r="3" s="2" customFormat="1" ht="12.75">
      <c r="A3" s="2" t="s">
        <v>400</v>
      </c>
    </row>
    <row r="5" spans="1:7" ht="15" customHeight="1">
      <c r="A5" s="372"/>
      <c r="B5" s="728" t="s">
        <v>22</v>
      </c>
      <c r="C5" s="729"/>
      <c r="D5" s="729"/>
      <c r="E5" s="729"/>
      <c r="F5" s="729"/>
      <c r="G5" s="730"/>
    </row>
    <row r="6" spans="1:7" ht="42.75" customHeight="1">
      <c r="A6" s="293" t="s">
        <v>92</v>
      </c>
      <c r="B6" s="373" t="s">
        <v>0</v>
      </c>
      <c r="C6" s="374" t="s">
        <v>24</v>
      </c>
      <c r="D6" s="374" t="s">
        <v>23</v>
      </c>
      <c r="E6" s="374" t="s">
        <v>273</v>
      </c>
      <c r="F6" s="538" t="s">
        <v>401</v>
      </c>
      <c r="G6" s="621" t="s">
        <v>402</v>
      </c>
    </row>
    <row r="7" spans="1:7" ht="15" customHeight="1">
      <c r="A7" s="375" t="s">
        <v>151</v>
      </c>
      <c r="B7" s="252" t="s">
        <v>26</v>
      </c>
      <c r="C7" s="329">
        <v>2356</v>
      </c>
      <c r="D7" s="536">
        <v>212</v>
      </c>
      <c r="E7" s="536">
        <v>166.8</v>
      </c>
      <c r="F7" s="539">
        <v>14.124700239808153</v>
      </c>
      <c r="G7" s="532">
        <v>11.11320754716981</v>
      </c>
    </row>
    <row r="8" spans="1:7" ht="15" customHeight="1">
      <c r="A8" s="376" t="s">
        <v>152</v>
      </c>
      <c r="B8" s="377" t="s">
        <v>25</v>
      </c>
      <c r="C8" s="522">
        <v>4949</v>
      </c>
      <c r="D8" s="537">
        <v>485.1</v>
      </c>
      <c r="E8" s="537">
        <v>367.2</v>
      </c>
      <c r="F8" s="540">
        <v>13.477668845315904</v>
      </c>
      <c r="G8" s="533">
        <v>10.2020202020202</v>
      </c>
    </row>
    <row r="9" spans="1:7" ht="15" customHeight="1">
      <c r="A9" s="375" t="s">
        <v>156</v>
      </c>
      <c r="B9" s="252" t="s">
        <v>29</v>
      </c>
      <c r="C9" s="329">
        <v>2364</v>
      </c>
      <c r="D9" s="536">
        <v>232.5</v>
      </c>
      <c r="E9" s="536">
        <v>176.1</v>
      </c>
      <c r="F9" s="539">
        <v>13.424190800681432</v>
      </c>
      <c r="G9" s="534">
        <v>10.167741935483871</v>
      </c>
    </row>
    <row r="10" spans="1:7" ht="15" customHeight="1">
      <c r="A10" s="376" t="s">
        <v>157</v>
      </c>
      <c r="B10" s="254" t="s">
        <v>206</v>
      </c>
      <c r="C10" s="522">
        <v>14183</v>
      </c>
      <c r="D10" s="537">
        <v>1418.8999999999999</v>
      </c>
      <c r="E10" s="537">
        <v>1064.8999999999999</v>
      </c>
      <c r="F10" s="540">
        <v>13.318621466804396</v>
      </c>
      <c r="G10" s="533">
        <v>9.995771372189726</v>
      </c>
    </row>
    <row r="11" spans="1:7" ht="15" customHeight="1">
      <c r="A11" s="375" t="s">
        <v>153</v>
      </c>
      <c r="B11" s="252" t="s">
        <v>27</v>
      </c>
      <c r="C11" s="329">
        <v>4009</v>
      </c>
      <c r="D11" s="536">
        <v>406.1</v>
      </c>
      <c r="E11" s="536">
        <v>302.8</v>
      </c>
      <c r="F11" s="539">
        <v>13.239762219286657</v>
      </c>
      <c r="G11" s="534">
        <v>9.871952721004678</v>
      </c>
    </row>
    <row r="12" spans="1:7" ht="15" customHeight="1">
      <c r="A12" s="376" t="s">
        <v>158</v>
      </c>
      <c r="B12" s="254" t="s">
        <v>30</v>
      </c>
      <c r="C12" s="522">
        <v>494</v>
      </c>
      <c r="D12" s="537">
        <v>46.4</v>
      </c>
      <c r="E12" s="537">
        <v>37.6</v>
      </c>
      <c r="F12" s="540">
        <v>13.138297872340425</v>
      </c>
      <c r="G12" s="533">
        <v>10.64655172413793</v>
      </c>
    </row>
    <row r="13" spans="1:7" ht="15" customHeight="1">
      <c r="A13" s="375" t="s">
        <v>115</v>
      </c>
      <c r="B13" s="378" t="s">
        <v>28</v>
      </c>
      <c r="C13" s="329">
        <v>1672</v>
      </c>
      <c r="D13" s="536">
        <v>156.70000000000002</v>
      </c>
      <c r="E13" s="536">
        <v>128.60000000000002</v>
      </c>
      <c r="F13" s="539">
        <v>13.001555209953342</v>
      </c>
      <c r="G13" s="534">
        <v>10.670070197830247</v>
      </c>
    </row>
    <row r="14" spans="1:7" ht="15" customHeight="1">
      <c r="A14" s="376" t="s">
        <v>159</v>
      </c>
      <c r="B14" s="254" t="s">
        <v>55</v>
      </c>
      <c r="C14" s="522">
        <v>2692</v>
      </c>
      <c r="D14" s="537">
        <v>257.5</v>
      </c>
      <c r="E14" s="537">
        <v>208</v>
      </c>
      <c r="F14" s="540">
        <v>12.942307692307692</v>
      </c>
      <c r="G14" s="533">
        <v>10.454368932038834</v>
      </c>
    </row>
    <row r="15" spans="1:7" ht="15" customHeight="1">
      <c r="A15" s="375" t="s">
        <v>160</v>
      </c>
      <c r="B15" s="252" t="s">
        <v>34</v>
      </c>
      <c r="C15" s="329">
        <v>1078</v>
      </c>
      <c r="D15" s="536">
        <v>102.10000000000001</v>
      </c>
      <c r="E15" s="536">
        <v>85.9</v>
      </c>
      <c r="F15" s="539">
        <v>12.549476135040745</v>
      </c>
      <c r="G15" s="534">
        <v>10.558276199804112</v>
      </c>
    </row>
    <row r="16" spans="1:7" ht="15" customHeight="1">
      <c r="A16" s="376" t="s">
        <v>161</v>
      </c>
      <c r="B16" s="254" t="s">
        <v>81</v>
      </c>
      <c r="C16" s="522">
        <v>353</v>
      </c>
      <c r="D16" s="537">
        <v>38.3</v>
      </c>
      <c r="E16" s="537">
        <v>28.8</v>
      </c>
      <c r="F16" s="540">
        <v>12.256944444444445</v>
      </c>
      <c r="G16" s="533">
        <v>9.216710182767624</v>
      </c>
    </row>
    <row r="17" spans="1:7" ht="15" customHeight="1">
      <c r="A17" s="375" t="s">
        <v>263</v>
      </c>
      <c r="B17" s="252" t="s">
        <v>207</v>
      </c>
      <c r="C17" s="329">
        <v>524</v>
      </c>
      <c r="D17" s="536">
        <v>56.3</v>
      </c>
      <c r="E17" s="536">
        <v>43.5</v>
      </c>
      <c r="F17" s="539">
        <v>12.045977011494253</v>
      </c>
      <c r="G17" s="534">
        <v>9.307282415630551</v>
      </c>
    </row>
    <row r="18" spans="1:7" ht="15" customHeight="1">
      <c r="A18" s="376" t="s">
        <v>263</v>
      </c>
      <c r="B18" s="377" t="s">
        <v>74</v>
      </c>
      <c r="C18" s="522">
        <v>520</v>
      </c>
      <c r="D18" s="537">
        <v>57.00000000000001</v>
      </c>
      <c r="E18" s="537">
        <v>43.5</v>
      </c>
      <c r="F18" s="540">
        <v>11.954022988505747</v>
      </c>
      <c r="G18" s="533">
        <v>9.122807017543858</v>
      </c>
    </row>
    <row r="19" spans="1:7" ht="15" customHeight="1">
      <c r="A19" s="375" t="s">
        <v>117</v>
      </c>
      <c r="B19" s="252" t="s">
        <v>75</v>
      </c>
      <c r="C19" s="329">
        <v>1364</v>
      </c>
      <c r="D19" s="536">
        <v>144.10000000000002</v>
      </c>
      <c r="E19" s="536">
        <v>114.3</v>
      </c>
      <c r="F19" s="539">
        <v>11.933508311461068</v>
      </c>
      <c r="G19" s="534">
        <v>9.465648854961831</v>
      </c>
    </row>
    <row r="20" spans="1:7" ht="15" customHeight="1">
      <c r="A20" s="376" t="s">
        <v>118</v>
      </c>
      <c r="B20" s="254" t="s">
        <v>82</v>
      </c>
      <c r="C20" s="522">
        <v>225</v>
      </c>
      <c r="D20" s="537">
        <v>27</v>
      </c>
      <c r="E20" s="537">
        <v>21</v>
      </c>
      <c r="F20" s="540">
        <v>10.714285714285714</v>
      </c>
      <c r="G20" s="533">
        <v>8.333333333333334</v>
      </c>
    </row>
    <row r="21" spans="1:7" ht="15" customHeight="1">
      <c r="A21" s="375" t="s">
        <v>119</v>
      </c>
      <c r="B21" s="252" t="s">
        <v>68</v>
      </c>
      <c r="C21" s="329">
        <v>88</v>
      </c>
      <c r="D21" s="536">
        <v>11.3</v>
      </c>
      <c r="E21" s="536">
        <v>8.3</v>
      </c>
      <c r="F21" s="539">
        <v>10.602409638554215</v>
      </c>
      <c r="G21" s="534">
        <v>7.787610619469026</v>
      </c>
    </row>
    <row r="22" spans="1:7" ht="15" customHeight="1">
      <c r="A22" s="376" t="s">
        <v>298</v>
      </c>
      <c r="B22" s="254" t="s">
        <v>42</v>
      </c>
      <c r="C22" s="522">
        <v>439</v>
      </c>
      <c r="D22" s="537">
        <v>54.4</v>
      </c>
      <c r="E22" s="537">
        <v>42.9</v>
      </c>
      <c r="F22" s="540">
        <v>10.233100233100233</v>
      </c>
      <c r="G22" s="533">
        <v>8.069852941176471</v>
      </c>
    </row>
    <row r="23" spans="1:7" ht="15" customHeight="1">
      <c r="A23" s="375" t="s">
        <v>298</v>
      </c>
      <c r="B23" s="252" t="s">
        <v>51</v>
      </c>
      <c r="C23" s="329">
        <v>152</v>
      </c>
      <c r="D23" s="536">
        <v>18.4</v>
      </c>
      <c r="E23" s="536">
        <v>14.9</v>
      </c>
      <c r="F23" s="539">
        <v>10.201342281879194</v>
      </c>
      <c r="G23" s="534">
        <v>8.260869565217392</v>
      </c>
    </row>
    <row r="24" spans="1:7" ht="15" customHeight="1">
      <c r="A24" s="376" t="s">
        <v>403</v>
      </c>
      <c r="B24" s="254" t="s">
        <v>58</v>
      </c>
      <c r="C24" s="522">
        <v>236</v>
      </c>
      <c r="D24" s="537">
        <v>28.799999999999997</v>
      </c>
      <c r="E24" s="537">
        <v>23.4</v>
      </c>
      <c r="F24" s="540">
        <v>10.085470085470087</v>
      </c>
      <c r="G24" s="533">
        <v>8.194444444444445</v>
      </c>
    </row>
    <row r="25" spans="1:7" ht="15" customHeight="1">
      <c r="A25" s="375" t="s">
        <v>403</v>
      </c>
      <c r="B25" s="252" t="s">
        <v>57</v>
      </c>
      <c r="C25" s="329">
        <v>198</v>
      </c>
      <c r="D25" s="536">
        <v>25.2</v>
      </c>
      <c r="E25" s="536">
        <v>19.7</v>
      </c>
      <c r="F25" s="539">
        <v>10.050761421319796</v>
      </c>
      <c r="G25" s="534">
        <v>7.857142857142858</v>
      </c>
    </row>
    <row r="26" spans="1:7" ht="15" customHeight="1">
      <c r="A26" s="376" t="s">
        <v>271</v>
      </c>
      <c r="B26" s="254" t="s">
        <v>33</v>
      </c>
      <c r="C26" s="522">
        <v>173</v>
      </c>
      <c r="D26" s="537">
        <v>24</v>
      </c>
      <c r="E26" s="537">
        <v>17.3</v>
      </c>
      <c r="F26" s="540">
        <v>10</v>
      </c>
      <c r="G26" s="533">
        <v>7.208333333333333</v>
      </c>
    </row>
    <row r="27" spans="1:7" ht="15" customHeight="1">
      <c r="A27" s="375" t="s">
        <v>271</v>
      </c>
      <c r="B27" s="378" t="s">
        <v>79</v>
      </c>
      <c r="C27" s="329">
        <v>206</v>
      </c>
      <c r="D27" s="536">
        <v>25.599999999999998</v>
      </c>
      <c r="E27" s="536">
        <v>20.7</v>
      </c>
      <c r="F27" s="539">
        <v>9.951690821256038</v>
      </c>
      <c r="G27" s="534">
        <v>8.046875</v>
      </c>
    </row>
    <row r="28" spans="1:7" ht="15" customHeight="1">
      <c r="A28" s="376" t="s">
        <v>404</v>
      </c>
      <c r="B28" s="254" t="s">
        <v>73</v>
      </c>
      <c r="C28" s="522">
        <v>263</v>
      </c>
      <c r="D28" s="537">
        <v>35.5</v>
      </c>
      <c r="E28" s="537">
        <v>26.5</v>
      </c>
      <c r="F28" s="540">
        <v>9.924528301886792</v>
      </c>
      <c r="G28" s="533">
        <v>7.408450704225352</v>
      </c>
    </row>
    <row r="29" spans="1:13" ht="15" customHeight="1">
      <c r="A29" s="375" t="s">
        <v>404</v>
      </c>
      <c r="B29" s="252" t="s">
        <v>60</v>
      </c>
      <c r="C29" s="329">
        <v>72</v>
      </c>
      <c r="D29" s="536">
        <v>11.100000000000001</v>
      </c>
      <c r="E29" s="536">
        <v>7.3</v>
      </c>
      <c r="F29" s="539">
        <v>9.863013698630137</v>
      </c>
      <c r="G29" s="534">
        <v>6.486486486486486</v>
      </c>
      <c r="J29" s="258"/>
      <c r="K29" s="258"/>
      <c r="L29" s="258"/>
      <c r="M29" s="258"/>
    </row>
    <row r="30" spans="1:7" ht="15" customHeight="1">
      <c r="A30" s="376" t="s">
        <v>404</v>
      </c>
      <c r="B30" s="254" t="s">
        <v>67</v>
      </c>
      <c r="C30" s="522">
        <v>640</v>
      </c>
      <c r="D30" s="537">
        <v>80.49999999999999</v>
      </c>
      <c r="E30" s="537">
        <v>64.89999999999999</v>
      </c>
      <c r="F30" s="540">
        <v>9.861325115562405</v>
      </c>
      <c r="G30" s="533">
        <v>7.950310559006213</v>
      </c>
    </row>
    <row r="31" spans="1:7" ht="15" customHeight="1">
      <c r="A31" s="375" t="s">
        <v>314</v>
      </c>
      <c r="B31" s="252" t="s">
        <v>52</v>
      </c>
      <c r="C31" s="329">
        <v>126</v>
      </c>
      <c r="D31" s="536">
        <v>16.8</v>
      </c>
      <c r="E31" s="536">
        <v>12.8</v>
      </c>
      <c r="F31" s="539">
        <v>9.84375</v>
      </c>
      <c r="G31" s="534">
        <v>7.5</v>
      </c>
    </row>
    <row r="32" spans="1:15" s="258" customFormat="1" ht="15" customHeight="1">
      <c r="A32" s="376" t="s">
        <v>314</v>
      </c>
      <c r="B32" s="254" t="s">
        <v>72</v>
      </c>
      <c r="C32" s="522">
        <v>492</v>
      </c>
      <c r="D32" s="537">
        <v>60.70000000000001</v>
      </c>
      <c r="E32" s="537">
        <v>50.2</v>
      </c>
      <c r="F32" s="540">
        <v>9.800796812749004</v>
      </c>
      <c r="G32" s="533">
        <v>8.105436573311366</v>
      </c>
      <c r="J32" s="9"/>
      <c r="K32" s="9"/>
      <c r="L32" s="9"/>
      <c r="M32" s="9"/>
      <c r="N32" s="9"/>
      <c r="O32" s="9"/>
    </row>
    <row r="33" spans="1:7" ht="15" customHeight="1">
      <c r="A33" s="375" t="s">
        <v>127</v>
      </c>
      <c r="B33" s="252" t="s">
        <v>86</v>
      </c>
      <c r="C33" s="329">
        <v>107</v>
      </c>
      <c r="D33" s="536">
        <v>14</v>
      </c>
      <c r="E33" s="536">
        <v>11</v>
      </c>
      <c r="F33" s="539">
        <v>9.727272727272727</v>
      </c>
      <c r="G33" s="534">
        <v>7.642857142857143</v>
      </c>
    </row>
    <row r="34" spans="1:7" ht="15" customHeight="1">
      <c r="A34" s="376" t="s">
        <v>186</v>
      </c>
      <c r="B34" s="254" t="s">
        <v>36</v>
      </c>
      <c r="C34" s="522">
        <v>465</v>
      </c>
      <c r="D34" s="537">
        <v>61.6</v>
      </c>
      <c r="E34" s="537">
        <v>49.1</v>
      </c>
      <c r="F34" s="540">
        <v>9.470468431771893</v>
      </c>
      <c r="G34" s="533">
        <v>7.548701298701299</v>
      </c>
    </row>
    <row r="35" spans="1:7" ht="15" customHeight="1">
      <c r="A35" s="375" t="s">
        <v>186</v>
      </c>
      <c r="B35" s="252" t="s">
        <v>50</v>
      </c>
      <c r="C35" s="329">
        <v>515</v>
      </c>
      <c r="D35" s="536">
        <v>67.30000000000001</v>
      </c>
      <c r="E35" s="536">
        <v>54.400000000000006</v>
      </c>
      <c r="F35" s="539">
        <v>9.466911764705882</v>
      </c>
      <c r="G35" s="534">
        <v>7.652303120356611</v>
      </c>
    </row>
    <row r="36" spans="1:7" ht="15" customHeight="1">
      <c r="A36" s="376" t="s">
        <v>186</v>
      </c>
      <c r="B36" s="254" t="s">
        <v>37</v>
      </c>
      <c r="C36" s="522">
        <v>86</v>
      </c>
      <c r="D36" s="537">
        <v>12.1</v>
      </c>
      <c r="E36" s="537">
        <v>9.1</v>
      </c>
      <c r="F36" s="540">
        <v>9.45054945054945</v>
      </c>
      <c r="G36" s="533">
        <v>7.107438016528926</v>
      </c>
    </row>
    <row r="37" spans="1:7" ht="15" customHeight="1">
      <c r="A37" s="375" t="s">
        <v>405</v>
      </c>
      <c r="B37" s="252" t="s">
        <v>41</v>
      </c>
      <c r="C37" s="329">
        <v>142</v>
      </c>
      <c r="D37" s="536">
        <v>17.2</v>
      </c>
      <c r="E37" s="536">
        <v>15.2</v>
      </c>
      <c r="F37" s="539">
        <v>9.342105263157896</v>
      </c>
      <c r="G37" s="534">
        <v>8.255813953488373</v>
      </c>
    </row>
    <row r="38" spans="1:7" ht="15" customHeight="1">
      <c r="A38" s="376" t="s">
        <v>405</v>
      </c>
      <c r="B38" s="254" t="s">
        <v>39</v>
      </c>
      <c r="C38" s="522">
        <v>229</v>
      </c>
      <c r="D38" s="537">
        <v>33.6</v>
      </c>
      <c r="E38" s="537">
        <v>24.6</v>
      </c>
      <c r="F38" s="540">
        <v>9.308943089430894</v>
      </c>
      <c r="G38" s="533">
        <v>6.81547619047619</v>
      </c>
    </row>
    <row r="39" spans="1:7" ht="15" customHeight="1">
      <c r="A39" s="375" t="s">
        <v>405</v>
      </c>
      <c r="B39" s="252" t="s">
        <v>85</v>
      </c>
      <c r="C39" s="329">
        <v>132</v>
      </c>
      <c r="D39" s="536">
        <v>19.1</v>
      </c>
      <c r="E39" s="536">
        <v>14.2</v>
      </c>
      <c r="F39" s="539">
        <v>9.295774647887324</v>
      </c>
      <c r="G39" s="534">
        <v>6.9109947643979055</v>
      </c>
    </row>
    <row r="40" spans="1:7" ht="15" customHeight="1">
      <c r="A40" s="376" t="s">
        <v>173</v>
      </c>
      <c r="B40" s="377" t="s">
        <v>31</v>
      </c>
      <c r="C40" s="522">
        <v>246</v>
      </c>
      <c r="D40" s="537">
        <v>32.8</v>
      </c>
      <c r="E40" s="537">
        <v>26.7</v>
      </c>
      <c r="F40" s="540">
        <v>9.213483146067416</v>
      </c>
      <c r="G40" s="533">
        <v>7.500000000000001</v>
      </c>
    </row>
    <row r="41" spans="1:7" ht="14.25" customHeight="1">
      <c r="A41" s="375" t="s">
        <v>406</v>
      </c>
      <c r="B41" s="252" t="s">
        <v>32</v>
      </c>
      <c r="C41" s="329">
        <v>215</v>
      </c>
      <c r="D41" s="536">
        <v>27.5</v>
      </c>
      <c r="E41" s="536">
        <v>23.5</v>
      </c>
      <c r="F41" s="539">
        <v>9.148936170212766</v>
      </c>
      <c r="G41" s="534">
        <v>7.818181818181818</v>
      </c>
    </row>
    <row r="42" spans="1:7" ht="15" customHeight="1">
      <c r="A42" s="376" t="s">
        <v>406</v>
      </c>
      <c r="B42" s="254" t="s">
        <v>38</v>
      </c>
      <c r="C42" s="522">
        <v>160</v>
      </c>
      <c r="D42" s="537">
        <v>20.6</v>
      </c>
      <c r="E42" s="537">
        <v>17.6</v>
      </c>
      <c r="F42" s="540">
        <v>9.09090909090909</v>
      </c>
      <c r="G42" s="533">
        <v>7.766990291262135</v>
      </c>
    </row>
    <row r="43" spans="1:7" ht="15" customHeight="1">
      <c r="A43" s="375" t="s">
        <v>129</v>
      </c>
      <c r="B43" s="252" t="s">
        <v>56</v>
      </c>
      <c r="C43" s="329">
        <v>318</v>
      </c>
      <c r="D43" s="536">
        <v>41.800000000000004</v>
      </c>
      <c r="E43" s="536">
        <v>35.1</v>
      </c>
      <c r="F43" s="539">
        <v>9.05982905982906</v>
      </c>
      <c r="G43" s="534">
        <v>7.607655502392344</v>
      </c>
    </row>
    <row r="44" spans="1:7" ht="15" customHeight="1">
      <c r="A44" s="376" t="s">
        <v>130</v>
      </c>
      <c r="B44" s="254" t="s">
        <v>53</v>
      </c>
      <c r="C44" s="522">
        <v>84</v>
      </c>
      <c r="D44" s="537">
        <v>12.6</v>
      </c>
      <c r="E44" s="537">
        <v>9.6</v>
      </c>
      <c r="F44" s="540">
        <v>8.75</v>
      </c>
      <c r="G44" s="533">
        <v>6.666666666666667</v>
      </c>
    </row>
    <row r="45" spans="1:7" ht="15" customHeight="1">
      <c r="A45" s="375" t="s">
        <v>131</v>
      </c>
      <c r="B45" s="252" t="s">
        <v>71</v>
      </c>
      <c r="C45" s="329">
        <v>66</v>
      </c>
      <c r="D45" s="536">
        <v>10.299999999999999</v>
      </c>
      <c r="E45" s="536">
        <v>7.6</v>
      </c>
      <c r="F45" s="539">
        <v>8.68421052631579</v>
      </c>
      <c r="G45" s="534">
        <v>6.407766990291263</v>
      </c>
    </row>
    <row r="46" spans="1:7" ht="15" customHeight="1">
      <c r="A46" s="376" t="s">
        <v>175</v>
      </c>
      <c r="B46" s="254" t="s">
        <v>40</v>
      </c>
      <c r="C46" s="522">
        <v>87</v>
      </c>
      <c r="D46" s="537">
        <v>13.200000000000001</v>
      </c>
      <c r="E46" s="537">
        <v>10.4</v>
      </c>
      <c r="F46" s="540">
        <v>8.365384615384615</v>
      </c>
      <c r="G46" s="533">
        <v>6.59090909090909</v>
      </c>
    </row>
    <row r="47" spans="1:7" ht="15" customHeight="1">
      <c r="A47" s="375" t="s">
        <v>349</v>
      </c>
      <c r="B47" s="252" t="s">
        <v>78</v>
      </c>
      <c r="C47" s="329">
        <v>225</v>
      </c>
      <c r="D47" s="536">
        <v>32.199999999999996</v>
      </c>
      <c r="E47" s="536">
        <v>27.4</v>
      </c>
      <c r="F47" s="539">
        <v>8.211678832116789</v>
      </c>
      <c r="G47" s="534">
        <v>6.987577639751554</v>
      </c>
    </row>
    <row r="48" spans="1:7" ht="15" customHeight="1">
      <c r="A48" s="376" t="s">
        <v>349</v>
      </c>
      <c r="B48" s="254" t="s">
        <v>59</v>
      </c>
      <c r="C48" s="522">
        <v>133</v>
      </c>
      <c r="D48" s="537">
        <v>21</v>
      </c>
      <c r="E48" s="537">
        <v>16.2</v>
      </c>
      <c r="F48" s="540">
        <v>8.209876543209877</v>
      </c>
      <c r="G48" s="533">
        <v>6.333333333333333</v>
      </c>
    </row>
    <row r="49" spans="1:7" ht="15" customHeight="1">
      <c r="A49" s="375" t="s">
        <v>178</v>
      </c>
      <c r="B49" s="252" t="s">
        <v>49</v>
      </c>
      <c r="C49" s="329">
        <v>52</v>
      </c>
      <c r="D49" s="536">
        <v>8.5</v>
      </c>
      <c r="E49" s="536">
        <v>6.5</v>
      </c>
      <c r="F49" s="539">
        <v>8</v>
      </c>
      <c r="G49" s="534">
        <v>6.117647058823529</v>
      </c>
    </row>
    <row r="50" spans="1:7" ht="15" customHeight="1">
      <c r="A50" s="376" t="s">
        <v>132</v>
      </c>
      <c r="B50" s="254" t="s">
        <v>54</v>
      </c>
      <c r="C50" s="522">
        <v>42</v>
      </c>
      <c r="D50" s="537">
        <v>7.1</v>
      </c>
      <c r="E50" s="537">
        <v>5.3</v>
      </c>
      <c r="F50" s="540">
        <v>7.9245283018867925</v>
      </c>
      <c r="G50" s="533">
        <v>5.915492957746479</v>
      </c>
    </row>
    <row r="51" spans="1:7" ht="15" customHeight="1">
      <c r="A51" s="375" t="s">
        <v>281</v>
      </c>
      <c r="B51" s="252" t="s">
        <v>62</v>
      </c>
      <c r="C51" s="329">
        <v>47</v>
      </c>
      <c r="D51" s="536">
        <v>8</v>
      </c>
      <c r="E51" s="536">
        <v>6</v>
      </c>
      <c r="F51" s="539">
        <v>7.833333333333333</v>
      </c>
      <c r="G51" s="534">
        <v>5.875</v>
      </c>
    </row>
    <row r="52" spans="1:7" ht="15" customHeight="1">
      <c r="A52" s="376" t="s">
        <v>281</v>
      </c>
      <c r="B52" s="254" t="s">
        <v>76</v>
      </c>
      <c r="C52" s="522">
        <v>54</v>
      </c>
      <c r="D52" s="537">
        <v>8.9</v>
      </c>
      <c r="E52" s="537">
        <v>6.9</v>
      </c>
      <c r="F52" s="540">
        <v>7.826086956521738</v>
      </c>
      <c r="G52" s="533">
        <v>6.067415730337078</v>
      </c>
    </row>
    <row r="53" spans="1:7" ht="15" customHeight="1">
      <c r="A53" s="375" t="s">
        <v>358</v>
      </c>
      <c r="B53" s="252" t="s">
        <v>80</v>
      </c>
      <c r="C53" s="329">
        <v>99</v>
      </c>
      <c r="D53" s="536">
        <v>16</v>
      </c>
      <c r="E53" s="536">
        <v>13</v>
      </c>
      <c r="F53" s="539">
        <v>7.615384615384615</v>
      </c>
      <c r="G53" s="534">
        <v>6.1875</v>
      </c>
    </row>
    <row r="54" spans="1:7" ht="15" customHeight="1">
      <c r="A54" s="376" t="s">
        <v>358</v>
      </c>
      <c r="B54" s="254" t="s">
        <v>64</v>
      </c>
      <c r="C54" s="522">
        <v>107</v>
      </c>
      <c r="D54" s="537">
        <v>20</v>
      </c>
      <c r="E54" s="537">
        <v>14.1</v>
      </c>
      <c r="F54" s="540">
        <v>7.588652482269504</v>
      </c>
      <c r="G54" s="533">
        <v>5.35</v>
      </c>
    </row>
    <row r="55" spans="1:7" ht="15" customHeight="1">
      <c r="A55" s="375" t="s">
        <v>358</v>
      </c>
      <c r="B55" s="252" t="s">
        <v>84</v>
      </c>
      <c r="C55" s="329">
        <v>47</v>
      </c>
      <c r="D55" s="536">
        <v>7.2</v>
      </c>
      <c r="E55" s="536">
        <v>6.2</v>
      </c>
      <c r="F55" s="539">
        <v>7.580645161290322</v>
      </c>
      <c r="G55" s="534">
        <v>6.527777777777778</v>
      </c>
    </row>
    <row r="56" spans="1:7" ht="15" customHeight="1">
      <c r="A56" s="376" t="s">
        <v>286</v>
      </c>
      <c r="B56" s="254" t="s">
        <v>43</v>
      </c>
      <c r="C56" s="522">
        <v>47</v>
      </c>
      <c r="D56" s="537">
        <v>7.5</v>
      </c>
      <c r="E56" s="537">
        <v>6.7</v>
      </c>
      <c r="F56" s="540">
        <v>7.014925373134328</v>
      </c>
      <c r="G56" s="533">
        <v>6.266666666666667</v>
      </c>
    </row>
    <row r="57" spans="1:7" ht="15" customHeight="1">
      <c r="A57" s="375" t="s">
        <v>286</v>
      </c>
      <c r="B57" s="252" t="s">
        <v>66</v>
      </c>
      <c r="C57" s="329">
        <v>65</v>
      </c>
      <c r="D57" s="536">
        <v>11.200000000000001</v>
      </c>
      <c r="E57" s="536">
        <v>9.3</v>
      </c>
      <c r="F57" s="539">
        <v>6.989247311827956</v>
      </c>
      <c r="G57" s="534">
        <v>5.803571428571428</v>
      </c>
    </row>
    <row r="58" spans="1:7" ht="15" customHeight="1">
      <c r="A58" s="376" t="s">
        <v>286</v>
      </c>
      <c r="B58" s="254" t="s">
        <v>45</v>
      </c>
      <c r="C58" s="522">
        <v>131</v>
      </c>
      <c r="D58" s="537">
        <v>22.3</v>
      </c>
      <c r="E58" s="537">
        <v>18.8</v>
      </c>
      <c r="F58" s="540">
        <v>6.968085106382978</v>
      </c>
      <c r="G58" s="533">
        <v>5.874439461883408</v>
      </c>
    </row>
    <row r="59" spans="1:7" ht="15" customHeight="1">
      <c r="A59" s="375" t="s">
        <v>209</v>
      </c>
      <c r="B59" s="252" t="s">
        <v>35</v>
      </c>
      <c r="C59" s="329">
        <v>90</v>
      </c>
      <c r="D59" s="536">
        <v>16.2</v>
      </c>
      <c r="E59" s="536">
        <v>13.2</v>
      </c>
      <c r="F59" s="539">
        <v>6.818181818181818</v>
      </c>
      <c r="G59" s="534">
        <v>5.555555555555555</v>
      </c>
    </row>
    <row r="60" spans="1:7" ht="15" customHeight="1">
      <c r="A60" s="376" t="s">
        <v>209</v>
      </c>
      <c r="B60" s="254" t="s">
        <v>61</v>
      </c>
      <c r="C60" s="522">
        <v>48</v>
      </c>
      <c r="D60" s="537">
        <v>8.1</v>
      </c>
      <c r="E60" s="537">
        <v>7.1</v>
      </c>
      <c r="F60" s="540">
        <v>6.760563380281691</v>
      </c>
      <c r="G60" s="533">
        <v>5.9259259259259265</v>
      </c>
    </row>
    <row r="61" spans="1:7" ht="15" customHeight="1">
      <c r="A61" s="375" t="s">
        <v>184</v>
      </c>
      <c r="B61" s="252" t="s">
        <v>63</v>
      </c>
      <c r="C61" s="329">
        <v>33</v>
      </c>
      <c r="D61" s="536">
        <v>6</v>
      </c>
      <c r="E61" s="536">
        <v>5</v>
      </c>
      <c r="F61" s="539">
        <v>6.6</v>
      </c>
      <c r="G61" s="534">
        <v>5.5</v>
      </c>
    </row>
    <row r="62" spans="1:7" ht="15" customHeight="1">
      <c r="A62" s="376" t="s">
        <v>138</v>
      </c>
      <c r="B62" s="254" t="s">
        <v>65</v>
      </c>
      <c r="C62" s="522">
        <v>68</v>
      </c>
      <c r="D62" s="537">
        <v>11.7</v>
      </c>
      <c r="E62" s="537">
        <v>10.7</v>
      </c>
      <c r="F62" s="540">
        <v>6.355140186915889</v>
      </c>
      <c r="G62" s="533">
        <v>5.811965811965813</v>
      </c>
    </row>
    <row r="63" spans="1:7" ht="15" customHeight="1">
      <c r="A63" s="375" t="s">
        <v>139</v>
      </c>
      <c r="B63" s="252" t="s">
        <v>77</v>
      </c>
      <c r="C63" s="329">
        <v>43</v>
      </c>
      <c r="D63" s="536">
        <v>7.9</v>
      </c>
      <c r="E63" s="536">
        <v>6.9</v>
      </c>
      <c r="F63" s="539">
        <v>6.231884057971014</v>
      </c>
      <c r="G63" s="534">
        <v>5.443037974683544</v>
      </c>
    </row>
    <row r="64" spans="1:7" ht="15" customHeight="1">
      <c r="A64" s="376" t="s">
        <v>140</v>
      </c>
      <c r="B64" s="254" t="s">
        <v>83</v>
      </c>
      <c r="C64" s="522">
        <v>41</v>
      </c>
      <c r="D64" s="537">
        <v>10.200000000000001</v>
      </c>
      <c r="E64" s="537">
        <v>7.1</v>
      </c>
      <c r="F64" s="540">
        <v>5.774647887323944</v>
      </c>
      <c r="G64" s="533">
        <v>4.019607843137255</v>
      </c>
    </row>
    <row r="65" spans="1:7" ht="15" customHeight="1">
      <c r="A65" s="375" t="s">
        <v>141</v>
      </c>
      <c r="B65" s="252" t="s">
        <v>69</v>
      </c>
      <c r="C65" s="329">
        <v>5</v>
      </c>
      <c r="D65" s="536">
        <v>1.8</v>
      </c>
      <c r="E65" s="536">
        <v>1</v>
      </c>
      <c r="F65" s="539">
        <v>5</v>
      </c>
      <c r="G65" s="534">
        <v>2.7777777777777777</v>
      </c>
    </row>
    <row r="66" spans="1:7" ht="15" customHeight="1">
      <c r="A66" s="376" t="s">
        <v>142</v>
      </c>
      <c r="B66" s="377" t="s">
        <v>70</v>
      </c>
      <c r="C66" s="522">
        <v>16</v>
      </c>
      <c r="D66" s="537">
        <v>4</v>
      </c>
      <c r="E66" s="537">
        <v>3.3</v>
      </c>
      <c r="F66" s="540">
        <v>4.848484848484849</v>
      </c>
      <c r="G66" s="533">
        <v>4</v>
      </c>
    </row>
    <row r="67" spans="1:7" ht="15" customHeight="1">
      <c r="A67" s="375" t="s">
        <v>143</v>
      </c>
      <c r="B67" s="252" t="s">
        <v>208</v>
      </c>
      <c r="C67" s="329">
        <v>17</v>
      </c>
      <c r="D67" s="536">
        <v>4.4</v>
      </c>
      <c r="E67" s="536">
        <v>3.7</v>
      </c>
      <c r="F67" s="539">
        <v>4.594594594594595</v>
      </c>
      <c r="G67" s="534">
        <v>3.8636363636363633</v>
      </c>
    </row>
    <row r="68" spans="1:7" ht="15" customHeight="1">
      <c r="A68" s="376" t="s">
        <v>305</v>
      </c>
      <c r="B68" s="254" t="s">
        <v>46</v>
      </c>
      <c r="C68" s="522">
        <v>23</v>
      </c>
      <c r="D68" s="537">
        <v>6</v>
      </c>
      <c r="E68" s="537">
        <v>5.2</v>
      </c>
      <c r="F68" s="540">
        <v>4.423076923076923</v>
      </c>
      <c r="G68" s="533">
        <v>3.8333333333333335</v>
      </c>
    </row>
    <row r="69" spans="1:7" ht="15" customHeight="1">
      <c r="A69" s="375" t="s">
        <v>305</v>
      </c>
      <c r="B69" s="252" t="s">
        <v>48</v>
      </c>
      <c r="C69" s="329">
        <v>7</v>
      </c>
      <c r="D69" s="536">
        <v>2.6</v>
      </c>
      <c r="E69" s="536">
        <v>1.6</v>
      </c>
      <c r="F69" s="539">
        <v>4.375</v>
      </c>
      <c r="G69" s="534">
        <v>2.692307692307692</v>
      </c>
    </row>
    <row r="70" spans="1:7" ht="15" customHeight="1">
      <c r="A70" s="376" t="s">
        <v>146</v>
      </c>
      <c r="B70" s="254" t="s">
        <v>47</v>
      </c>
      <c r="C70" s="522">
        <v>2</v>
      </c>
      <c r="D70" s="537">
        <v>2</v>
      </c>
      <c r="E70" s="537">
        <v>1</v>
      </c>
      <c r="F70" s="540">
        <v>2</v>
      </c>
      <c r="G70" s="533">
        <v>1</v>
      </c>
    </row>
    <row r="71" spans="1:14" ht="15" customHeight="1" thickBot="1">
      <c r="A71" s="302"/>
      <c r="B71" s="370" t="s">
        <v>101</v>
      </c>
      <c r="C71" s="333">
        <f>SUM(C7:C70)</f>
        <v>44162</v>
      </c>
      <c r="D71" s="379">
        <f>SUM(D7:D70)</f>
        <v>4666.800000000002</v>
      </c>
      <c r="E71" s="379">
        <f>SUM(E7:E70)</f>
        <v>3608.1999999999994</v>
      </c>
      <c r="F71" s="541">
        <f>+C71/E71</f>
        <v>12.239343717088856</v>
      </c>
      <c r="G71" s="535">
        <f>+C71/D71</f>
        <v>9.463015342418784</v>
      </c>
      <c r="J71"/>
      <c r="K71"/>
      <c r="L71"/>
      <c r="M71"/>
      <c r="N71"/>
    </row>
    <row r="72" spans="1:14" ht="15" customHeight="1" thickTop="1">
      <c r="A72" s="258"/>
      <c r="B72" s="380"/>
      <c r="C72" s="380"/>
      <c r="D72" s="380"/>
      <c r="E72" s="380"/>
      <c r="F72" s="380"/>
      <c r="G72" s="380"/>
      <c r="J72"/>
      <c r="K72"/>
      <c r="L72"/>
      <c r="M72"/>
      <c r="N72"/>
    </row>
    <row r="73" spans="1:14" ht="15" customHeight="1">
      <c r="A73" s="372"/>
      <c r="B73" s="640" t="s">
        <v>21</v>
      </c>
      <c r="C73" s="605"/>
      <c r="D73" s="605"/>
      <c r="E73" s="605"/>
      <c r="F73" s="605"/>
      <c r="G73" s="641"/>
      <c r="J73" s="520"/>
      <c r="K73" s="521"/>
      <c r="L73" s="521"/>
      <c r="M73" s="521"/>
      <c r="N73"/>
    </row>
    <row r="74" spans="1:14" ht="41.25" customHeight="1">
      <c r="A74" s="293" t="s">
        <v>92</v>
      </c>
      <c r="B74" s="373" t="s">
        <v>0</v>
      </c>
      <c r="C74" s="374" t="s">
        <v>24</v>
      </c>
      <c r="D74" s="374" t="s">
        <v>23</v>
      </c>
      <c r="E74" s="374" t="s">
        <v>273</v>
      </c>
      <c r="F74" s="538" t="s">
        <v>308</v>
      </c>
      <c r="G74" s="621" t="s">
        <v>309</v>
      </c>
      <c r="J74" s="520"/>
      <c r="K74" s="521"/>
      <c r="L74" s="521"/>
      <c r="M74" s="521"/>
      <c r="N74"/>
    </row>
    <row r="75" spans="1:15" ht="15" customHeight="1">
      <c r="A75" s="351">
        <v>1</v>
      </c>
      <c r="B75" s="675" t="s">
        <v>27</v>
      </c>
      <c r="C75" s="676">
        <v>137</v>
      </c>
      <c r="D75" s="677">
        <v>16.6</v>
      </c>
      <c r="E75" s="677">
        <v>10.8</v>
      </c>
      <c r="F75" s="551">
        <v>12.685185185185185</v>
      </c>
      <c r="G75" s="532">
        <v>8.25301204819277</v>
      </c>
      <c r="H75" s="345"/>
      <c r="J75"/>
      <c r="K75"/>
      <c r="L75"/>
      <c r="M75"/>
      <c r="N75"/>
      <c r="O75"/>
    </row>
    <row r="76" spans="1:17" ht="15" customHeight="1">
      <c r="A76" s="550">
        <v>2</v>
      </c>
      <c r="B76" s="254" t="s">
        <v>26</v>
      </c>
      <c r="C76" s="326">
        <v>67</v>
      </c>
      <c r="D76" s="544">
        <v>9</v>
      </c>
      <c r="E76" s="544">
        <v>6</v>
      </c>
      <c r="F76" s="546">
        <v>11.166666666666666</v>
      </c>
      <c r="G76" s="533">
        <v>7.444444444444445</v>
      </c>
      <c r="J76"/>
      <c r="K76"/>
      <c r="L76"/>
      <c r="M76"/>
      <c r="N76"/>
      <c r="O76"/>
      <c r="P76" s="256"/>
      <c r="Q76" s="382"/>
    </row>
    <row r="77" spans="1:17" ht="18" customHeight="1">
      <c r="A77" s="365">
        <v>3</v>
      </c>
      <c r="B77" s="252" t="s">
        <v>206</v>
      </c>
      <c r="C77" s="678">
        <v>719</v>
      </c>
      <c r="D77" s="679">
        <v>88.70000000000002</v>
      </c>
      <c r="E77" s="679">
        <v>71.80000000000001</v>
      </c>
      <c r="F77" s="545">
        <v>10.01392757660167</v>
      </c>
      <c r="G77" s="534">
        <v>8.10597519729425</v>
      </c>
      <c r="J77" s="520"/>
      <c r="K77" s="602"/>
      <c r="L77" s="602"/>
      <c r="M77" s="602"/>
      <c r="N77"/>
      <c r="O77"/>
      <c r="P77" s="256"/>
      <c r="Q77" s="382"/>
    </row>
    <row r="78" spans="1:17" ht="18" customHeight="1">
      <c r="A78" s="376" t="s">
        <v>157</v>
      </c>
      <c r="B78" s="254" t="s">
        <v>25</v>
      </c>
      <c r="C78" s="326">
        <v>77</v>
      </c>
      <c r="D78" s="544">
        <v>12</v>
      </c>
      <c r="E78" s="544">
        <v>10</v>
      </c>
      <c r="F78" s="546">
        <v>7.7</v>
      </c>
      <c r="G78" s="533">
        <v>6.416666666666667</v>
      </c>
      <c r="H78" s="381"/>
      <c r="J78" s="520"/>
      <c r="K78" s="602"/>
      <c r="L78" s="602"/>
      <c r="M78" s="602"/>
      <c r="N78"/>
      <c r="O78"/>
      <c r="P78" s="256"/>
      <c r="Q78" s="382"/>
    </row>
    <row r="79" spans="1:17" ht="18" customHeight="1">
      <c r="A79" s="620" t="s">
        <v>153</v>
      </c>
      <c r="B79" s="259" t="s">
        <v>44</v>
      </c>
      <c r="C79" s="319">
        <v>33</v>
      </c>
      <c r="D79" s="543">
        <v>5.8999999999999995</v>
      </c>
      <c r="E79" s="543">
        <v>5.1</v>
      </c>
      <c r="F79" s="545">
        <v>6.470588235294118</v>
      </c>
      <c r="G79" s="534">
        <v>5.593220338983051</v>
      </c>
      <c r="J79" s="520"/>
      <c r="K79" s="602"/>
      <c r="L79" s="602"/>
      <c r="M79" s="602"/>
      <c r="N79"/>
      <c r="O79"/>
      <c r="P79" s="256"/>
      <c r="Q79" s="382"/>
    </row>
    <row r="80" spans="1:17" ht="18" customHeight="1" thickBot="1">
      <c r="A80" s="470"/>
      <c r="B80" s="547" t="s">
        <v>87</v>
      </c>
      <c r="C80" s="622">
        <f>SUM(C75:C79)</f>
        <v>1033</v>
      </c>
      <c r="D80" s="542">
        <f>SUM(D75:D79)</f>
        <v>132.20000000000002</v>
      </c>
      <c r="E80" s="542">
        <f>SUM(E75:E79)</f>
        <v>103.7</v>
      </c>
      <c r="F80" s="548">
        <f>+C80/E80</f>
        <v>9.961427193828351</v>
      </c>
      <c r="G80" s="549">
        <f>+C80/D80</f>
        <v>7.8139183055975785</v>
      </c>
      <c r="J80" s="520"/>
      <c r="K80" s="602"/>
      <c r="L80" s="602"/>
      <c r="M80" s="602"/>
      <c r="N80"/>
      <c r="O80"/>
      <c r="P80" s="256"/>
      <c r="Q80" s="382"/>
    </row>
    <row r="81" spans="2:15" ht="18" customHeight="1" thickTop="1">
      <c r="B81" s="241"/>
      <c r="C81" s="241"/>
      <c r="D81" s="241"/>
      <c r="E81" s="241"/>
      <c r="F81" s="241"/>
      <c r="G81" s="241"/>
      <c r="J81" s="520"/>
      <c r="K81" s="602"/>
      <c r="L81" s="602"/>
      <c r="M81" s="602"/>
      <c r="N81"/>
      <c r="O81"/>
    </row>
    <row r="82" spans="2:15" ht="15.75" customHeight="1">
      <c r="B82" s="9" t="s">
        <v>269</v>
      </c>
      <c r="J82" s="520"/>
      <c r="K82" s="602"/>
      <c r="L82" s="602"/>
      <c r="M82" s="602"/>
      <c r="N82"/>
      <c r="O82"/>
    </row>
    <row r="83" spans="2:15" ht="15" customHeight="1">
      <c r="B83" s="9" t="s">
        <v>274</v>
      </c>
      <c r="J83"/>
      <c r="K83"/>
      <c r="L83"/>
      <c r="M83"/>
      <c r="N83"/>
      <c r="O83"/>
    </row>
    <row r="84" ht="15" customHeight="1">
      <c r="C84" s="256"/>
    </row>
    <row r="85" ht="15" customHeight="1"/>
  </sheetData>
  <sheetProtection password="E9FB" sheet="1" sort="0" autoFilter="0" pivotTables="0"/>
  <mergeCells count="1"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7:A7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7" sqref="A7:A71"/>
    </sheetView>
  </sheetViews>
  <sheetFormatPr defaultColWidth="9.140625" defaultRowHeight="15"/>
  <cols>
    <col min="1" max="1" width="6.140625" style="11" customWidth="1"/>
    <col min="2" max="2" width="29.140625" style="11" customWidth="1"/>
    <col min="3" max="3" width="8.57421875" style="11" bestFit="1" customWidth="1"/>
    <col min="4" max="4" width="11.7109375" style="11" customWidth="1"/>
    <col min="5" max="5" width="10.28125" style="11" bestFit="1" customWidth="1"/>
    <col min="6" max="7" width="11.7109375" style="11" customWidth="1"/>
    <col min="8" max="9" width="9.140625" style="11" customWidth="1"/>
    <col min="10" max="10" width="42.00390625" style="11" customWidth="1"/>
    <col min="11" max="12" width="9.140625" style="11" customWidth="1"/>
    <col min="13" max="13" width="16.8515625" style="11" customWidth="1"/>
    <col min="14" max="16384" width="9.140625" style="11" customWidth="1"/>
  </cols>
  <sheetData>
    <row r="1" spans="1:13" s="2" customFormat="1" ht="12.75">
      <c r="A1" s="2" t="s">
        <v>253</v>
      </c>
      <c r="M1" s="623"/>
    </row>
    <row r="2" spans="1:13" s="2" customFormat="1" ht="12.75">
      <c r="A2" s="2" t="s">
        <v>252</v>
      </c>
      <c r="M2" s="623"/>
    </row>
    <row r="3" spans="1:13" s="2" customFormat="1" ht="12.75">
      <c r="A3" s="2" t="s">
        <v>407</v>
      </c>
      <c r="I3" s="2">
        <v>1000</v>
      </c>
      <c r="M3" s="623"/>
    </row>
    <row r="4" ht="15">
      <c r="M4" s="400"/>
    </row>
    <row r="5" spans="1:13" ht="15">
      <c r="A5" s="384"/>
      <c r="B5" s="385"/>
      <c r="C5" s="386"/>
      <c r="D5" s="729" t="s">
        <v>112</v>
      </c>
      <c r="E5" s="730"/>
      <c r="F5" s="689" t="s">
        <v>113</v>
      </c>
      <c r="G5" s="731"/>
      <c r="M5" s="400"/>
    </row>
    <row r="6" spans="1:13" ht="45">
      <c r="A6" s="387" t="s">
        <v>92</v>
      </c>
      <c r="B6" s="388" t="s">
        <v>0</v>
      </c>
      <c r="C6" s="389" t="s">
        <v>408</v>
      </c>
      <c r="D6" s="390" t="s">
        <v>114</v>
      </c>
      <c r="E6" s="391" t="s">
        <v>97</v>
      </c>
      <c r="F6" s="392" t="s">
        <v>114</v>
      </c>
      <c r="G6" s="391" t="s">
        <v>97</v>
      </c>
      <c r="J6" s="393"/>
      <c r="M6" s="624"/>
    </row>
    <row r="7" spans="1:14" ht="16.5" customHeight="1">
      <c r="A7" s="14" t="s">
        <v>151</v>
      </c>
      <c r="B7" s="56" t="s">
        <v>84</v>
      </c>
      <c r="C7" s="395">
        <v>594</v>
      </c>
      <c r="D7" s="552">
        <v>7.2</v>
      </c>
      <c r="E7" s="396">
        <v>12.121212121212121</v>
      </c>
      <c r="F7" s="557">
        <v>7.2</v>
      </c>
      <c r="G7" s="397">
        <v>12.121212121212121</v>
      </c>
      <c r="H7" s="398"/>
      <c r="I7" s="399"/>
      <c r="J7" s="1"/>
      <c r="K7" s="383"/>
      <c r="L7" s="383"/>
      <c r="M7" s="624"/>
      <c r="N7" s="400"/>
    </row>
    <row r="8" spans="1:14" ht="16.5" customHeight="1">
      <c r="A8" s="20" t="s">
        <v>152</v>
      </c>
      <c r="B8" s="403" t="s">
        <v>206</v>
      </c>
      <c r="C8" s="34">
        <v>123686</v>
      </c>
      <c r="D8" s="553">
        <v>1506.6999999999998</v>
      </c>
      <c r="E8" s="401">
        <v>12.181653542033859</v>
      </c>
      <c r="F8" s="558">
        <v>1417.8999999999999</v>
      </c>
      <c r="G8" s="402">
        <v>11.463706482544506</v>
      </c>
      <c r="H8" s="398"/>
      <c r="I8" s="399"/>
      <c r="J8" s="1"/>
      <c r="K8" s="383"/>
      <c r="L8" s="383"/>
      <c r="M8" s="624"/>
      <c r="N8" s="400"/>
    </row>
    <row r="9" spans="1:14" ht="16.5" customHeight="1">
      <c r="A9" s="14" t="s">
        <v>156</v>
      </c>
      <c r="B9" s="56" t="s">
        <v>57</v>
      </c>
      <c r="C9" s="395">
        <v>2033</v>
      </c>
      <c r="D9" s="552">
        <v>25.2</v>
      </c>
      <c r="E9" s="396">
        <v>12.395474667978357</v>
      </c>
      <c r="F9" s="559">
        <v>25.2</v>
      </c>
      <c r="G9" s="397">
        <v>12.395474667978357</v>
      </c>
      <c r="H9" s="398"/>
      <c r="I9" s="399"/>
      <c r="J9" s="1"/>
      <c r="K9" s="383"/>
      <c r="L9" s="383"/>
      <c r="M9" s="624"/>
      <c r="N9" s="400"/>
    </row>
    <row r="10" spans="1:14" ht="16.5" customHeight="1">
      <c r="A10" s="20" t="s">
        <v>157</v>
      </c>
      <c r="B10" s="403" t="s">
        <v>207</v>
      </c>
      <c r="C10" s="34">
        <v>4450</v>
      </c>
      <c r="D10" s="553">
        <v>56.3</v>
      </c>
      <c r="E10" s="401">
        <v>12.651685393258427</v>
      </c>
      <c r="F10" s="558">
        <v>56.3</v>
      </c>
      <c r="G10" s="402">
        <v>12.651685393258427</v>
      </c>
      <c r="H10" s="398"/>
      <c r="I10" s="399"/>
      <c r="J10" s="1"/>
      <c r="K10" s="383"/>
      <c r="L10" s="383"/>
      <c r="M10" s="624"/>
      <c r="N10" s="400"/>
    </row>
    <row r="11" spans="1:14" ht="16.5" customHeight="1">
      <c r="A11" s="14" t="s">
        <v>153</v>
      </c>
      <c r="B11" s="56" t="s">
        <v>74</v>
      </c>
      <c r="C11" s="395">
        <v>4292</v>
      </c>
      <c r="D11" s="552">
        <v>57.00000000000001</v>
      </c>
      <c r="E11" s="396">
        <v>13.280521901211559</v>
      </c>
      <c r="F11" s="559">
        <v>57</v>
      </c>
      <c r="G11" s="397">
        <v>13.280521901211557</v>
      </c>
      <c r="H11" s="398"/>
      <c r="I11" s="399"/>
      <c r="J11" s="1"/>
      <c r="K11" s="383"/>
      <c r="L11" s="383"/>
      <c r="M11" s="624"/>
      <c r="N11" s="400"/>
    </row>
    <row r="12" spans="1:14" ht="16.5" customHeight="1">
      <c r="A12" s="20" t="s">
        <v>158</v>
      </c>
      <c r="B12" s="92" t="s">
        <v>82</v>
      </c>
      <c r="C12" s="34">
        <v>2005</v>
      </c>
      <c r="D12" s="553">
        <v>27</v>
      </c>
      <c r="E12" s="401">
        <v>13.46633416458853</v>
      </c>
      <c r="F12" s="558">
        <v>27</v>
      </c>
      <c r="G12" s="402">
        <v>13.46633416458853</v>
      </c>
      <c r="H12" s="398"/>
      <c r="I12" s="399"/>
      <c r="J12" s="1"/>
      <c r="K12" s="383"/>
      <c r="L12" s="383"/>
      <c r="M12" s="624"/>
      <c r="N12" s="400"/>
    </row>
    <row r="13" spans="1:14" ht="16.5" customHeight="1">
      <c r="A13" s="14" t="s">
        <v>115</v>
      </c>
      <c r="B13" s="56" t="s">
        <v>56</v>
      </c>
      <c r="C13" s="395">
        <v>3022</v>
      </c>
      <c r="D13" s="552">
        <v>41.800000000000004</v>
      </c>
      <c r="E13" s="396">
        <v>13.83189940436797</v>
      </c>
      <c r="F13" s="559">
        <v>41.800000000000004</v>
      </c>
      <c r="G13" s="397">
        <v>13.83189940436797</v>
      </c>
      <c r="H13" s="398"/>
      <c r="I13" s="399"/>
      <c r="J13" s="1"/>
      <c r="K13" s="383"/>
      <c r="L13" s="383"/>
      <c r="M13" s="624"/>
      <c r="N13" s="400"/>
    </row>
    <row r="14" spans="1:14" ht="16.5" customHeight="1">
      <c r="A14" s="20" t="s">
        <v>300</v>
      </c>
      <c r="B14" s="92" t="s">
        <v>37</v>
      </c>
      <c r="C14" s="34">
        <v>869</v>
      </c>
      <c r="D14" s="554">
        <v>12.1</v>
      </c>
      <c r="E14" s="401">
        <v>13.924050632911392</v>
      </c>
      <c r="F14" s="558">
        <v>12.1</v>
      </c>
      <c r="G14" s="402">
        <v>13.924050632911392</v>
      </c>
      <c r="H14" s="398"/>
      <c r="I14" s="399"/>
      <c r="J14" s="1"/>
      <c r="K14" s="383"/>
      <c r="L14" s="383"/>
      <c r="M14" s="624"/>
      <c r="N14" s="400"/>
    </row>
    <row r="15" spans="1:14" ht="17.25" customHeight="1">
      <c r="A15" s="14" t="s">
        <v>300</v>
      </c>
      <c r="B15" s="56" t="s">
        <v>55</v>
      </c>
      <c r="C15" s="395">
        <v>18488</v>
      </c>
      <c r="D15" s="552">
        <v>257.5</v>
      </c>
      <c r="E15" s="396">
        <v>13.927953266983991</v>
      </c>
      <c r="F15" s="559">
        <v>257.5</v>
      </c>
      <c r="G15" s="397">
        <v>13.927953266983991</v>
      </c>
      <c r="H15" s="398"/>
      <c r="I15" s="399"/>
      <c r="J15" s="1"/>
      <c r="K15" s="383"/>
      <c r="L15" s="383"/>
      <c r="M15" s="624"/>
      <c r="N15" s="400"/>
    </row>
    <row r="16" spans="1:14" ht="16.5" customHeight="1">
      <c r="A16" s="20" t="s">
        <v>380</v>
      </c>
      <c r="B16" s="92" t="s">
        <v>25</v>
      </c>
      <c r="C16" s="34">
        <v>35246</v>
      </c>
      <c r="D16" s="553">
        <v>497.1</v>
      </c>
      <c r="E16" s="401">
        <v>14.103728082619305</v>
      </c>
      <c r="F16" s="558">
        <v>485.1</v>
      </c>
      <c r="G16" s="402">
        <v>13.763263916472791</v>
      </c>
      <c r="H16" s="398"/>
      <c r="I16" s="399"/>
      <c r="J16" s="1"/>
      <c r="K16" s="383"/>
      <c r="L16" s="383"/>
      <c r="M16" s="624"/>
      <c r="N16" s="400"/>
    </row>
    <row r="17" spans="1:14" ht="16.5" customHeight="1">
      <c r="A17" s="14" t="s">
        <v>380</v>
      </c>
      <c r="B17" s="56" t="s">
        <v>63</v>
      </c>
      <c r="C17" s="395">
        <v>425</v>
      </c>
      <c r="D17" s="552">
        <v>6</v>
      </c>
      <c r="E17" s="396">
        <v>14.11764705882353</v>
      </c>
      <c r="F17" s="559">
        <v>6</v>
      </c>
      <c r="G17" s="397">
        <v>14.11764705882353</v>
      </c>
      <c r="H17" s="398"/>
      <c r="I17" s="399"/>
      <c r="J17" s="1"/>
      <c r="K17" s="383"/>
      <c r="L17" s="383"/>
      <c r="M17" s="624"/>
      <c r="N17" s="400"/>
    </row>
    <row r="18" spans="1:14" ht="16.5" customHeight="1">
      <c r="A18" s="20" t="s">
        <v>116</v>
      </c>
      <c r="B18" s="92" t="s">
        <v>29</v>
      </c>
      <c r="C18" s="34">
        <v>16350</v>
      </c>
      <c r="D18" s="553">
        <v>232.5</v>
      </c>
      <c r="E18" s="401">
        <v>14.220183486238533</v>
      </c>
      <c r="F18" s="558">
        <v>232.5</v>
      </c>
      <c r="G18" s="402">
        <v>14.220183486238533</v>
      </c>
      <c r="H18" s="398"/>
      <c r="I18" s="399"/>
      <c r="J18" s="1"/>
      <c r="K18" s="383"/>
      <c r="L18" s="383"/>
      <c r="M18" s="624"/>
      <c r="N18" s="400"/>
    </row>
    <row r="19" spans="1:14" ht="16.5" customHeight="1">
      <c r="A19" s="14" t="s">
        <v>117</v>
      </c>
      <c r="B19" s="56" t="s">
        <v>30</v>
      </c>
      <c r="C19" s="395">
        <v>3218</v>
      </c>
      <c r="D19" s="552">
        <v>46.4</v>
      </c>
      <c r="E19" s="396">
        <v>14.418893722809198</v>
      </c>
      <c r="F19" s="559">
        <v>46.4</v>
      </c>
      <c r="G19" s="397">
        <v>14.418893722809198</v>
      </c>
      <c r="H19" s="398"/>
      <c r="I19" s="399"/>
      <c r="J19" s="1"/>
      <c r="K19" s="383"/>
      <c r="L19" s="383"/>
      <c r="M19" s="624"/>
      <c r="N19" s="400"/>
    </row>
    <row r="20" spans="1:14" ht="16.5" customHeight="1">
      <c r="A20" s="20" t="s">
        <v>292</v>
      </c>
      <c r="B20" s="92" t="s">
        <v>34</v>
      </c>
      <c r="C20" s="34">
        <v>7051</v>
      </c>
      <c r="D20" s="553">
        <v>102.10000000000001</v>
      </c>
      <c r="E20" s="401">
        <v>14.480215572259254</v>
      </c>
      <c r="F20" s="558">
        <v>102.10000000000001</v>
      </c>
      <c r="G20" s="402">
        <v>14.480215572259254</v>
      </c>
      <c r="H20" s="398"/>
      <c r="I20" s="399"/>
      <c r="J20" s="1"/>
      <c r="K20" s="383"/>
      <c r="L20" s="383"/>
      <c r="M20" s="624"/>
      <c r="N20" s="400"/>
    </row>
    <row r="21" spans="1:14" ht="16.5" customHeight="1">
      <c r="A21" s="14" t="s">
        <v>292</v>
      </c>
      <c r="B21" s="56" t="s">
        <v>26</v>
      </c>
      <c r="C21" s="395">
        <v>15230</v>
      </c>
      <c r="D21" s="555">
        <v>221</v>
      </c>
      <c r="E21" s="396">
        <v>14.510833880499014</v>
      </c>
      <c r="F21" s="559">
        <v>212.00000000000003</v>
      </c>
      <c r="G21" s="397">
        <v>13.919894944189103</v>
      </c>
      <c r="H21" s="398"/>
      <c r="I21" s="399"/>
      <c r="J21" s="1"/>
      <c r="K21" s="383"/>
      <c r="L21" s="383"/>
      <c r="M21" s="624"/>
      <c r="N21" s="400"/>
    </row>
    <row r="22" spans="1:14" ht="16.5" customHeight="1">
      <c r="A22" s="20" t="s">
        <v>120</v>
      </c>
      <c r="B22" s="92" t="s">
        <v>27</v>
      </c>
      <c r="C22" s="34">
        <v>28703</v>
      </c>
      <c r="D22" s="553">
        <v>422.7</v>
      </c>
      <c r="E22" s="401">
        <v>14.726683621921053</v>
      </c>
      <c r="F22" s="558">
        <v>406.1</v>
      </c>
      <c r="G22" s="402">
        <v>14.148346862697279</v>
      </c>
      <c r="H22" s="398"/>
      <c r="I22" s="399"/>
      <c r="J22" s="1"/>
      <c r="K22" s="383"/>
      <c r="L22" s="383"/>
      <c r="M22" s="624"/>
      <c r="N22" s="400"/>
    </row>
    <row r="23" spans="1:14" ht="16.5" customHeight="1">
      <c r="A23" s="14" t="s">
        <v>163</v>
      </c>
      <c r="B23" s="56" t="s">
        <v>42</v>
      </c>
      <c r="C23" s="395">
        <v>3608</v>
      </c>
      <c r="D23" s="552">
        <v>54.4</v>
      </c>
      <c r="E23" s="396">
        <v>15.077605321507761</v>
      </c>
      <c r="F23" s="559">
        <v>54.4</v>
      </c>
      <c r="G23" s="397">
        <v>15.077605321507761</v>
      </c>
      <c r="H23" s="398"/>
      <c r="I23" s="399"/>
      <c r="J23" s="1"/>
      <c r="K23" s="383"/>
      <c r="L23" s="383"/>
      <c r="M23" s="624"/>
      <c r="N23" s="400"/>
    </row>
    <row r="24" spans="1:14" ht="16.5" customHeight="1">
      <c r="A24" s="20" t="s">
        <v>164</v>
      </c>
      <c r="B24" s="92" t="s">
        <v>81</v>
      </c>
      <c r="C24" s="34">
        <v>2483</v>
      </c>
      <c r="D24" s="553">
        <v>38.3</v>
      </c>
      <c r="E24" s="401">
        <v>15.424889246878775</v>
      </c>
      <c r="F24" s="558">
        <v>38.3</v>
      </c>
      <c r="G24" s="402">
        <v>15.424889246878775</v>
      </c>
      <c r="H24" s="398"/>
      <c r="I24" s="399"/>
      <c r="J24" s="1"/>
      <c r="K24" s="383"/>
      <c r="L24" s="383"/>
      <c r="M24" s="624"/>
      <c r="N24" s="400"/>
    </row>
    <row r="25" spans="1:14" ht="16.5" customHeight="1">
      <c r="A25" s="14" t="s">
        <v>165</v>
      </c>
      <c r="B25" s="394" t="s">
        <v>69</v>
      </c>
      <c r="C25" s="395">
        <v>116</v>
      </c>
      <c r="D25" s="552">
        <v>1.8</v>
      </c>
      <c r="E25" s="396">
        <v>15.517241379310345</v>
      </c>
      <c r="F25" s="559">
        <v>1.8</v>
      </c>
      <c r="G25" s="397">
        <v>15.517241379310345</v>
      </c>
      <c r="H25" s="398"/>
      <c r="I25" s="399"/>
      <c r="J25" s="1"/>
      <c r="K25" s="383"/>
      <c r="L25" s="383"/>
      <c r="M25" s="624"/>
      <c r="N25" s="400"/>
    </row>
    <row r="26" spans="1:14" ht="16.5" customHeight="1">
      <c r="A26" s="20" t="s">
        <v>271</v>
      </c>
      <c r="B26" s="92" t="s">
        <v>51</v>
      </c>
      <c r="C26" s="34">
        <v>1174</v>
      </c>
      <c r="D26" s="553">
        <v>18.4</v>
      </c>
      <c r="E26" s="401">
        <v>15.672913117546848</v>
      </c>
      <c r="F26" s="558">
        <v>18.4</v>
      </c>
      <c r="G26" s="402">
        <v>15.672913117546848</v>
      </c>
      <c r="H26" s="398"/>
      <c r="I26" s="399"/>
      <c r="J26" s="1"/>
      <c r="K26" s="383"/>
      <c r="L26" s="383"/>
      <c r="M26" s="624"/>
      <c r="N26" s="400"/>
    </row>
    <row r="27" spans="1:14" ht="16.5" customHeight="1">
      <c r="A27" s="14" t="s">
        <v>271</v>
      </c>
      <c r="B27" s="56" t="s">
        <v>58</v>
      </c>
      <c r="C27" s="395">
        <v>1831</v>
      </c>
      <c r="D27" s="552">
        <v>28.799999999999997</v>
      </c>
      <c r="E27" s="396">
        <v>15.729109776078644</v>
      </c>
      <c r="F27" s="559">
        <v>28.799999999999997</v>
      </c>
      <c r="G27" s="397">
        <v>15.729109776078644</v>
      </c>
      <c r="H27" s="398"/>
      <c r="I27" s="399"/>
      <c r="J27" s="1"/>
      <c r="K27" s="383"/>
      <c r="L27" s="383"/>
      <c r="M27" s="624"/>
      <c r="N27" s="400"/>
    </row>
    <row r="28" spans="1:14" ht="16.5" customHeight="1">
      <c r="A28" s="20" t="s">
        <v>122</v>
      </c>
      <c r="B28" s="92" t="s">
        <v>76</v>
      </c>
      <c r="C28" s="34">
        <v>562</v>
      </c>
      <c r="D28" s="553">
        <v>8.9</v>
      </c>
      <c r="E28" s="401">
        <v>15.836298932384341</v>
      </c>
      <c r="F28" s="558">
        <v>8.9</v>
      </c>
      <c r="G28" s="402">
        <v>15.836298932384341</v>
      </c>
      <c r="H28" s="398"/>
      <c r="I28" s="399"/>
      <c r="J28" s="1"/>
      <c r="K28" s="383"/>
      <c r="L28" s="383"/>
      <c r="M28" s="624"/>
      <c r="N28" s="400"/>
    </row>
    <row r="29" spans="1:14" ht="16.5" customHeight="1">
      <c r="A29" s="14" t="s">
        <v>123</v>
      </c>
      <c r="B29" s="56" t="s">
        <v>28</v>
      </c>
      <c r="C29" s="395">
        <v>9783</v>
      </c>
      <c r="D29" s="552">
        <v>156.70000000000002</v>
      </c>
      <c r="E29" s="396">
        <v>16.017581518961467</v>
      </c>
      <c r="F29" s="559">
        <v>156.70000000000002</v>
      </c>
      <c r="G29" s="397">
        <v>16.017581518961467</v>
      </c>
      <c r="H29" s="398"/>
      <c r="I29" s="399"/>
      <c r="J29" s="1"/>
      <c r="K29" s="383"/>
      <c r="L29" s="383"/>
      <c r="M29" s="624"/>
      <c r="N29" s="400"/>
    </row>
    <row r="30" spans="1:14" ht="16.5" customHeight="1">
      <c r="A30" s="20" t="s">
        <v>124</v>
      </c>
      <c r="B30" s="92" t="s">
        <v>73</v>
      </c>
      <c r="C30" s="34">
        <v>2187</v>
      </c>
      <c r="D30" s="553">
        <v>35.5</v>
      </c>
      <c r="E30" s="401">
        <v>16.23228166438043</v>
      </c>
      <c r="F30" s="558">
        <v>35.5</v>
      </c>
      <c r="G30" s="402">
        <v>16.23228166438043</v>
      </c>
      <c r="H30" s="398"/>
      <c r="I30" s="399"/>
      <c r="J30" s="1"/>
      <c r="K30" s="383"/>
      <c r="L30" s="383"/>
      <c r="M30" s="624"/>
      <c r="N30" s="400"/>
    </row>
    <row r="31" spans="1:14" ht="16.5" customHeight="1">
      <c r="A31" s="14" t="s">
        <v>125</v>
      </c>
      <c r="B31" s="56" t="s">
        <v>50</v>
      </c>
      <c r="C31" s="395">
        <v>4128</v>
      </c>
      <c r="D31" s="552">
        <v>67.30000000000001</v>
      </c>
      <c r="E31" s="396">
        <v>16.303294573643413</v>
      </c>
      <c r="F31" s="559">
        <v>67.30000000000001</v>
      </c>
      <c r="G31" s="397">
        <v>16.303294573643413</v>
      </c>
      <c r="H31" s="398"/>
      <c r="I31" s="399"/>
      <c r="J31" s="1"/>
      <c r="K31" s="383"/>
      <c r="L31" s="383"/>
      <c r="M31" s="624"/>
      <c r="N31" s="400"/>
    </row>
    <row r="32" spans="1:14" ht="16.5" customHeight="1">
      <c r="A32" s="20" t="s">
        <v>126</v>
      </c>
      <c r="B32" s="92" t="s">
        <v>36</v>
      </c>
      <c r="C32" s="34">
        <v>3735</v>
      </c>
      <c r="D32" s="553">
        <v>61.6</v>
      </c>
      <c r="E32" s="401">
        <v>16.492637215528784</v>
      </c>
      <c r="F32" s="558">
        <v>61.6</v>
      </c>
      <c r="G32" s="402">
        <v>16.492637215528784</v>
      </c>
      <c r="H32" s="398"/>
      <c r="I32" s="399"/>
      <c r="J32" s="1"/>
      <c r="K32" s="383"/>
      <c r="L32" s="383"/>
      <c r="M32" s="624"/>
      <c r="N32" s="400"/>
    </row>
    <row r="33" spans="1:14" ht="16.5" customHeight="1">
      <c r="A33" s="14" t="s">
        <v>127</v>
      </c>
      <c r="B33" s="56" t="s">
        <v>77</v>
      </c>
      <c r="C33" s="395">
        <v>475</v>
      </c>
      <c r="D33" s="552">
        <v>7.9</v>
      </c>
      <c r="E33" s="396">
        <v>16.63157894736842</v>
      </c>
      <c r="F33" s="559">
        <v>7.9</v>
      </c>
      <c r="G33" s="397">
        <v>16.63157894736842</v>
      </c>
      <c r="H33" s="398"/>
      <c r="I33" s="399"/>
      <c r="J33" s="1"/>
      <c r="K33" s="383"/>
      <c r="L33" s="383"/>
      <c r="M33" s="624"/>
      <c r="N33" s="400"/>
    </row>
    <row r="34" spans="1:14" ht="16.5" customHeight="1">
      <c r="A34" s="20" t="s">
        <v>167</v>
      </c>
      <c r="B34" s="92" t="s">
        <v>79</v>
      </c>
      <c r="C34" s="89">
        <v>1537</v>
      </c>
      <c r="D34" s="553">
        <v>25.599999999999998</v>
      </c>
      <c r="E34" s="401">
        <v>16.655823031880285</v>
      </c>
      <c r="F34" s="558">
        <v>25.599999999999998</v>
      </c>
      <c r="G34" s="402">
        <v>16.655823031880285</v>
      </c>
      <c r="H34" s="398"/>
      <c r="I34" s="399"/>
      <c r="J34" s="1"/>
      <c r="K34" s="383"/>
      <c r="L34" s="383"/>
      <c r="M34" s="624"/>
      <c r="N34" s="400"/>
    </row>
    <row r="35" spans="1:14" ht="16.5" customHeight="1">
      <c r="A35" s="14" t="s">
        <v>168</v>
      </c>
      <c r="B35" s="56" t="s">
        <v>38</v>
      </c>
      <c r="C35" s="395">
        <v>1220</v>
      </c>
      <c r="D35" s="552">
        <v>20.6</v>
      </c>
      <c r="E35" s="396">
        <v>16.885245901639347</v>
      </c>
      <c r="F35" s="559">
        <v>20.6</v>
      </c>
      <c r="G35" s="397">
        <v>16.885245901639347</v>
      </c>
      <c r="H35" s="398"/>
      <c r="I35" s="399"/>
      <c r="J35" s="1"/>
      <c r="K35" s="383"/>
      <c r="L35" s="383"/>
      <c r="M35" s="624"/>
      <c r="N35" s="400"/>
    </row>
    <row r="36" spans="1:14" ht="16.5" customHeight="1">
      <c r="A36" s="20" t="s">
        <v>311</v>
      </c>
      <c r="B36" s="92" t="s">
        <v>72</v>
      </c>
      <c r="C36" s="34">
        <v>3574</v>
      </c>
      <c r="D36" s="553">
        <v>60.70000000000001</v>
      </c>
      <c r="E36" s="401">
        <v>16.983771684387243</v>
      </c>
      <c r="F36" s="558">
        <v>60.7</v>
      </c>
      <c r="G36" s="402">
        <v>16.983771684387243</v>
      </c>
      <c r="H36" s="398"/>
      <c r="I36" s="399"/>
      <c r="J36" s="1"/>
      <c r="K36" s="383"/>
      <c r="L36" s="383"/>
      <c r="M36" s="624"/>
      <c r="N36" s="400"/>
    </row>
    <row r="37" spans="1:14" ht="16.5" customHeight="1">
      <c r="A37" s="14" t="s">
        <v>311</v>
      </c>
      <c r="B37" s="56" t="s">
        <v>75</v>
      </c>
      <c r="C37" s="395">
        <v>8471</v>
      </c>
      <c r="D37" s="552">
        <v>144.10000000000002</v>
      </c>
      <c r="E37" s="396">
        <v>17.01097863298312</v>
      </c>
      <c r="F37" s="559">
        <v>144.1</v>
      </c>
      <c r="G37" s="397">
        <v>17.010978632983118</v>
      </c>
      <c r="H37" s="398"/>
      <c r="I37" s="399"/>
      <c r="J37" s="1"/>
      <c r="K37" s="383"/>
      <c r="L37" s="383"/>
      <c r="M37" s="624"/>
      <c r="N37" s="400"/>
    </row>
    <row r="38" spans="1:14" ht="16.5" customHeight="1">
      <c r="A38" s="20" t="s">
        <v>128</v>
      </c>
      <c r="B38" s="92" t="s">
        <v>67</v>
      </c>
      <c r="C38" s="89">
        <v>4691</v>
      </c>
      <c r="D38" s="553">
        <v>80.49999999999999</v>
      </c>
      <c r="E38" s="401">
        <v>17.16052014495843</v>
      </c>
      <c r="F38" s="558">
        <v>80.49999999999999</v>
      </c>
      <c r="G38" s="402">
        <v>17.16052014495843</v>
      </c>
      <c r="H38" s="398"/>
      <c r="I38" s="399"/>
      <c r="J38" s="1"/>
      <c r="K38" s="383"/>
      <c r="L38" s="383"/>
      <c r="M38" s="624"/>
      <c r="N38" s="400"/>
    </row>
    <row r="39" spans="1:14" ht="16.5" customHeight="1">
      <c r="A39" s="14" t="s">
        <v>128</v>
      </c>
      <c r="B39" s="56" t="s">
        <v>66</v>
      </c>
      <c r="C39" s="395">
        <v>650</v>
      </c>
      <c r="D39" s="552">
        <v>11.200000000000001</v>
      </c>
      <c r="E39" s="396">
        <v>17.230769230769234</v>
      </c>
      <c r="F39" s="559">
        <v>11.200000000000001</v>
      </c>
      <c r="G39" s="397">
        <v>17.230769230769234</v>
      </c>
      <c r="H39" s="398"/>
      <c r="I39" s="399"/>
      <c r="J39" s="1"/>
      <c r="K39" s="383"/>
      <c r="L39" s="383"/>
      <c r="M39" s="624"/>
      <c r="N39" s="400"/>
    </row>
    <row r="40" spans="1:14" ht="16.5" customHeight="1">
      <c r="A40" s="20" t="s">
        <v>173</v>
      </c>
      <c r="B40" s="92" t="s">
        <v>54</v>
      </c>
      <c r="C40" s="34">
        <v>408</v>
      </c>
      <c r="D40" s="553">
        <v>7.1</v>
      </c>
      <c r="E40" s="401">
        <v>17.401960784313726</v>
      </c>
      <c r="F40" s="558">
        <v>7.1</v>
      </c>
      <c r="G40" s="402">
        <v>17.401960784313726</v>
      </c>
      <c r="H40" s="398"/>
      <c r="I40" s="399"/>
      <c r="J40" s="1"/>
      <c r="K40" s="383"/>
      <c r="L40" s="383"/>
      <c r="M40" s="624"/>
      <c r="N40" s="400"/>
    </row>
    <row r="41" spans="1:14" ht="16.5" customHeight="1">
      <c r="A41" s="14" t="s">
        <v>174</v>
      </c>
      <c r="B41" s="56" t="s">
        <v>68</v>
      </c>
      <c r="C41" s="395">
        <v>645</v>
      </c>
      <c r="D41" s="552">
        <v>11.3</v>
      </c>
      <c r="E41" s="396">
        <v>17.519379844961243</v>
      </c>
      <c r="F41" s="559">
        <v>11.3</v>
      </c>
      <c r="G41" s="397">
        <v>17.519379844961243</v>
      </c>
      <c r="H41" s="398"/>
      <c r="I41" s="399"/>
      <c r="J41" s="1"/>
      <c r="K41" s="383"/>
      <c r="L41" s="383"/>
      <c r="M41" s="624"/>
      <c r="N41" s="400"/>
    </row>
    <row r="42" spans="1:14" ht="16.5" customHeight="1">
      <c r="A42" s="20" t="s">
        <v>154</v>
      </c>
      <c r="B42" s="92" t="s">
        <v>61</v>
      </c>
      <c r="C42" s="89">
        <v>451</v>
      </c>
      <c r="D42" s="553">
        <v>8.1</v>
      </c>
      <c r="E42" s="401">
        <v>17.96008869179601</v>
      </c>
      <c r="F42" s="558">
        <v>8.1</v>
      </c>
      <c r="G42" s="402">
        <v>17.96008869179601</v>
      </c>
      <c r="H42" s="398"/>
      <c r="I42" s="399"/>
      <c r="J42" s="1"/>
      <c r="K42" s="383"/>
      <c r="L42" s="383"/>
      <c r="M42" s="624"/>
      <c r="N42" s="400"/>
    </row>
    <row r="43" spans="1:14" ht="16.5" customHeight="1">
      <c r="A43" s="14" t="s">
        <v>302</v>
      </c>
      <c r="B43" s="56" t="s">
        <v>49</v>
      </c>
      <c r="C43" s="82">
        <v>468</v>
      </c>
      <c r="D43" s="552">
        <v>8.5</v>
      </c>
      <c r="E43" s="396">
        <v>18.162393162393165</v>
      </c>
      <c r="F43" s="559">
        <v>8.5</v>
      </c>
      <c r="G43" s="397">
        <v>18.162393162393165</v>
      </c>
      <c r="H43" s="398"/>
      <c r="I43" s="399"/>
      <c r="J43" s="1"/>
      <c r="K43" s="383"/>
      <c r="L43" s="383"/>
      <c r="M43" s="624"/>
      <c r="N43" s="400"/>
    </row>
    <row r="44" spans="1:14" ht="16.5" customHeight="1">
      <c r="A44" s="20" t="s">
        <v>302</v>
      </c>
      <c r="B44" s="92" t="s">
        <v>32</v>
      </c>
      <c r="C44" s="34">
        <v>1511</v>
      </c>
      <c r="D44" s="553">
        <v>27.5</v>
      </c>
      <c r="E44" s="401">
        <v>18.199867637326275</v>
      </c>
      <c r="F44" s="558">
        <v>27.5</v>
      </c>
      <c r="G44" s="402">
        <v>18.199867637326275</v>
      </c>
      <c r="H44" s="398"/>
      <c r="I44" s="399"/>
      <c r="J44" s="1"/>
      <c r="K44" s="383"/>
      <c r="L44" s="383"/>
      <c r="M44" s="624"/>
      <c r="N44" s="400"/>
    </row>
    <row r="45" spans="1:14" ht="16.5" customHeight="1">
      <c r="A45" s="14" t="s">
        <v>131</v>
      </c>
      <c r="B45" s="394" t="s">
        <v>78</v>
      </c>
      <c r="C45" s="395">
        <v>1752</v>
      </c>
      <c r="D45" s="555">
        <v>32.199999999999996</v>
      </c>
      <c r="E45" s="396">
        <v>18.37899543378995</v>
      </c>
      <c r="F45" s="559">
        <v>32.2</v>
      </c>
      <c r="G45" s="397">
        <v>18.378995433789957</v>
      </c>
      <c r="H45" s="398"/>
      <c r="I45" s="399"/>
      <c r="J45" s="1"/>
      <c r="K45" s="383"/>
      <c r="L45" s="383"/>
      <c r="M45" s="624"/>
      <c r="N45" s="400"/>
    </row>
    <row r="46" spans="1:14" ht="16.5" customHeight="1">
      <c r="A46" s="20" t="s">
        <v>175</v>
      </c>
      <c r="B46" s="92" t="s">
        <v>85</v>
      </c>
      <c r="C46" s="89">
        <v>1026</v>
      </c>
      <c r="D46" s="553">
        <v>19.1</v>
      </c>
      <c r="E46" s="401">
        <v>18.61598440545809</v>
      </c>
      <c r="F46" s="558">
        <v>19.099999999999998</v>
      </c>
      <c r="G46" s="402">
        <v>18.615984405458086</v>
      </c>
      <c r="H46" s="398"/>
      <c r="I46" s="399"/>
      <c r="J46" s="1"/>
      <c r="K46" s="383"/>
      <c r="L46" s="383"/>
      <c r="M46" s="624"/>
      <c r="N46" s="400"/>
    </row>
    <row r="47" spans="1:14" ht="16.5" customHeight="1">
      <c r="A47" s="14" t="s">
        <v>176</v>
      </c>
      <c r="B47" s="394" t="s">
        <v>41</v>
      </c>
      <c r="C47" s="395">
        <v>908</v>
      </c>
      <c r="D47" s="552">
        <v>17.2</v>
      </c>
      <c r="E47" s="396">
        <v>18.94273127753304</v>
      </c>
      <c r="F47" s="559">
        <v>17.2</v>
      </c>
      <c r="G47" s="397">
        <v>18.94273127753304</v>
      </c>
      <c r="H47" s="398"/>
      <c r="I47" s="399"/>
      <c r="J47" s="1"/>
      <c r="K47" s="383"/>
      <c r="L47" s="383"/>
      <c r="M47" s="624"/>
      <c r="N47" s="400"/>
    </row>
    <row r="48" spans="1:14" ht="16.5" customHeight="1">
      <c r="A48" s="20" t="s">
        <v>177</v>
      </c>
      <c r="B48" s="92" t="s">
        <v>31</v>
      </c>
      <c r="C48" s="34">
        <v>1708</v>
      </c>
      <c r="D48" s="553">
        <v>32.8</v>
      </c>
      <c r="E48" s="401">
        <v>19.20374707259953</v>
      </c>
      <c r="F48" s="558">
        <v>32.8</v>
      </c>
      <c r="G48" s="402">
        <v>19.20374707259953</v>
      </c>
      <c r="H48" s="398"/>
      <c r="I48" s="399"/>
      <c r="J48" s="1"/>
      <c r="K48" s="383"/>
      <c r="L48" s="383"/>
      <c r="M48" s="624"/>
      <c r="N48" s="400"/>
    </row>
    <row r="49" spans="1:14" ht="16.5" customHeight="1">
      <c r="A49" s="14" t="s">
        <v>178</v>
      </c>
      <c r="B49" s="56" t="s">
        <v>60</v>
      </c>
      <c r="C49" s="395">
        <v>574</v>
      </c>
      <c r="D49" s="552">
        <v>11.100000000000001</v>
      </c>
      <c r="E49" s="396">
        <v>19.33797909407666</v>
      </c>
      <c r="F49" s="559">
        <v>11.1</v>
      </c>
      <c r="G49" s="397">
        <v>19.337979094076655</v>
      </c>
      <c r="H49" s="398"/>
      <c r="I49" s="399"/>
      <c r="J49" s="1"/>
      <c r="K49" s="383"/>
      <c r="L49" s="383"/>
      <c r="M49" s="624"/>
      <c r="N49" s="400"/>
    </row>
    <row r="50" spans="1:14" ht="16.5" customHeight="1">
      <c r="A50" s="20" t="s">
        <v>132</v>
      </c>
      <c r="B50" s="92" t="s">
        <v>52</v>
      </c>
      <c r="C50" s="89">
        <v>866</v>
      </c>
      <c r="D50" s="553">
        <v>16.8</v>
      </c>
      <c r="E50" s="401">
        <v>19.399538106235568</v>
      </c>
      <c r="F50" s="558">
        <v>16.8</v>
      </c>
      <c r="G50" s="402">
        <v>19.399538106235568</v>
      </c>
      <c r="H50" s="398"/>
      <c r="I50" s="399"/>
      <c r="J50" s="1"/>
      <c r="K50" s="383"/>
      <c r="L50" s="383"/>
      <c r="M50" s="624"/>
      <c r="N50" s="400"/>
    </row>
    <row r="51" spans="1:14" ht="16.5" customHeight="1">
      <c r="A51" s="14" t="s">
        <v>133</v>
      </c>
      <c r="B51" s="56" t="s">
        <v>40</v>
      </c>
      <c r="C51" s="395">
        <v>673</v>
      </c>
      <c r="D51" s="552">
        <v>13.200000000000001</v>
      </c>
      <c r="E51" s="396">
        <v>19.613670133729574</v>
      </c>
      <c r="F51" s="559">
        <v>13.200000000000001</v>
      </c>
      <c r="G51" s="397">
        <v>19.613670133729574</v>
      </c>
      <c r="H51" s="398"/>
      <c r="I51" s="399"/>
      <c r="J51" s="1"/>
      <c r="K51" s="383"/>
      <c r="L51" s="383"/>
      <c r="M51" s="624"/>
      <c r="N51" s="400"/>
    </row>
    <row r="52" spans="1:14" ht="16.5" customHeight="1">
      <c r="A52" s="20" t="s">
        <v>179</v>
      </c>
      <c r="B52" s="92" t="s">
        <v>33</v>
      </c>
      <c r="C52" s="34">
        <v>1206</v>
      </c>
      <c r="D52" s="553">
        <v>24</v>
      </c>
      <c r="E52" s="401">
        <v>19.90049751243781</v>
      </c>
      <c r="F52" s="558">
        <v>24</v>
      </c>
      <c r="G52" s="402">
        <v>19.90049751243781</v>
      </c>
      <c r="H52" s="398"/>
      <c r="I52" s="399"/>
      <c r="J52" s="1"/>
      <c r="K52" s="383"/>
      <c r="L52" s="383"/>
      <c r="M52" s="624"/>
      <c r="N52" s="400"/>
    </row>
    <row r="53" spans="1:14" ht="16.5" customHeight="1">
      <c r="A53" s="14" t="s">
        <v>180</v>
      </c>
      <c r="B53" s="56" t="s">
        <v>65</v>
      </c>
      <c r="C53" s="395">
        <v>579</v>
      </c>
      <c r="D53" s="552">
        <v>11.7</v>
      </c>
      <c r="E53" s="396">
        <v>20.20725388601036</v>
      </c>
      <c r="F53" s="559">
        <v>11.7</v>
      </c>
      <c r="G53" s="397">
        <v>20.20725388601036</v>
      </c>
      <c r="H53" s="398"/>
      <c r="I53" s="399"/>
      <c r="J53" s="1"/>
      <c r="K53" s="383"/>
      <c r="L53" s="383"/>
      <c r="M53" s="624"/>
      <c r="N53" s="400"/>
    </row>
    <row r="54" spans="1:14" ht="16.5" customHeight="1">
      <c r="A54" s="20" t="s">
        <v>264</v>
      </c>
      <c r="B54" s="92" t="s">
        <v>39</v>
      </c>
      <c r="C54" s="34">
        <v>1625</v>
      </c>
      <c r="D54" s="553">
        <v>33.6</v>
      </c>
      <c r="E54" s="401">
        <v>20.676923076923078</v>
      </c>
      <c r="F54" s="558">
        <v>33.6</v>
      </c>
      <c r="G54" s="402">
        <v>20.676923076923078</v>
      </c>
      <c r="H54" s="398"/>
      <c r="I54" s="399"/>
      <c r="J54" s="1"/>
      <c r="K54" s="383"/>
      <c r="L54" s="383"/>
      <c r="M54" s="624"/>
      <c r="N54" s="400"/>
    </row>
    <row r="55" spans="1:14" ht="16.5" customHeight="1">
      <c r="A55" s="14" t="s">
        <v>264</v>
      </c>
      <c r="B55" s="56" t="s">
        <v>59</v>
      </c>
      <c r="C55" s="395">
        <v>1015</v>
      </c>
      <c r="D55" s="552">
        <v>21</v>
      </c>
      <c r="E55" s="396">
        <v>20.689655172413794</v>
      </c>
      <c r="F55" s="559">
        <v>21</v>
      </c>
      <c r="G55" s="397">
        <v>20.689655172413794</v>
      </c>
      <c r="H55" s="398"/>
      <c r="I55" s="399"/>
      <c r="J55" s="1"/>
      <c r="K55" s="383"/>
      <c r="L55" s="383"/>
      <c r="M55" s="624"/>
      <c r="N55" s="400"/>
    </row>
    <row r="56" spans="1:14" ht="16.5" customHeight="1">
      <c r="A56" s="20" t="s">
        <v>264</v>
      </c>
      <c r="B56" s="92" t="s">
        <v>80</v>
      </c>
      <c r="C56" s="34">
        <v>773</v>
      </c>
      <c r="D56" s="553">
        <v>16</v>
      </c>
      <c r="E56" s="401">
        <v>20.69857697283312</v>
      </c>
      <c r="F56" s="558">
        <v>16</v>
      </c>
      <c r="G56" s="402">
        <v>20.69857697283312</v>
      </c>
      <c r="H56" s="398"/>
      <c r="I56" s="399"/>
      <c r="J56" s="1"/>
      <c r="K56" s="383"/>
      <c r="L56" s="383"/>
      <c r="M56" s="624"/>
      <c r="N56" s="400"/>
    </row>
    <row r="57" spans="1:14" ht="16.5" customHeight="1">
      <c r="A57" s="14" t="s">
        <v>182</v>
      </c>
      <c r="B57" s="56" t="s">
        <v>86</v>
      </c>
      <c r="C57" s="395">
        <v>648</v>
      </c>
      <c r="D57" s="552">
        <v>14</v>
      </c>
      <c r="E57" s="396">
        <v>21.604938271604937</v>
      </c>
      <c r="F57" s="559">
        <v>14</v>
      </c>
      <c r="G57" s="397">
        <v>21.604938271604937</v>
      </c>
      <c r="H57" s="398"/>
      <c r="I57" s="399"/>
      <c r="J57" s="1"/>
      <c r="K57" s="383"/>
      <c r="L57" s="383"/>
      <c r="M57" s="624"/>
      <c r="N57" s="400"/>
    </row>
    <row r="58" spans="1:14" ht="16.5" customHeight="1">
      <c r="A58" s="20" t="s">
        <v>233</v>
      </c>
      <c r="B58" s="92" t="s">
        <v>45</v>
      </c>
      <c r="C58" s="34">
        <v>1030</v>
      </c>
      <c r="D58" s="554">
        <v>22.3</v>
      </c>
      <c r="E58" s="401">
        <v>21.650485436893206</v>
      </c>
      <c r="F58" s="558">
        <v>22.3</v>
      </c>
      <c r="G58" s="402">
        <v>21.650485436893206</v>
      </c>
      <c r="H58" s="398"/>
      <c r="I58" s="399"/>
      <c r="J58" s="1"/>
      <c r="K58" s="383"/>
      <c r="L58" s="383"/>
      <c r="M58" s="624"/>
      <c r="N58" s="400"/>
    </row>
    <row r="59" spans="1:14" ht="16.5" customHeight="1">
      <c r="A59" s="14" t="s">
        <v>233</v>
      </c>
      <c r="B59" s="56" t="s">
        <v>53</v>
      </c>
      <c r="C59" s="395">
        <v>580</v>
      </c>
      <c r="D59" s="552">
        <v>12.6</v>
      </c>
      <c r="E59" s="396">
        <v>21.724137931034484</v>
      </c>
      <c r="F59" s="559">
        <v>12.6</v>
      </c>
      <c r="G59" s="397">
        <v>21.724137931034484</v>
      </c>
      <c r="H59" s="398"/>
      <c r="I59" s="399"/>
      <c r="J59" s="1"/>
      <c r="K59" s="383"/>
      <c r="L59" s="383"/>
      <c r="M59" s="624"/>
      <c r="N59" s="400"/>
    </row>
    <row r="60" spans="1:14" ht="16.5" customHeight="1">
      <c r="A60" s="20" t="s">
        <v>183</v>
      </c>
      <c r="B60" s="92" t="s">
        <v>83</v>
      </c>
      <c r="C60" s="34">
        <v>467</v>
      </c>
      <c r="D60" s="553">
        <v>10.200000000000001</v>
      </c>
      <c r="E60" s="401">
        <v>21.841541755888652</v>
      </c>
      <c r="F60" s="558">
        <v>10.200000000000001</v>
      </c>
      <c r="G60" s="402">
        <v>21.841541755888652</v>
      </c>
      <c r="H60" s="398"/>
      <c r="I60" s="399"/>
      <c r="J60" s="1"/>
      <c r="K60" s="383"/>
      <c r="L60" s="383"/>
      <c r="M60" s="624"/>
      <c r="N60" s="400"/>
    </row>
    <row r="61" spans="1:14" ht="16.5" customHeight="1">
      <c r="A61" s="14" t="s">
        <v>184</v>
      </c>
      <c r="B61" s="56" t="s">
        <v>64</v>
      </c>
      <c r="C61" s="395">
        <v>915</v>
      </c>
      <c r="D61" s="552">
        <v>20</v>
      </c>
      <c r="E61" s="396">
        <v>21.85792349726776</v>
      </c>
      <c r="F61" s="559">
        <v>20</v>
      </c>
      <c r="G61" s="397">
        <v>21.85792349726776</v>
      </c>
      <c r="H61" s="398"/>
      <c r="I61" s="399"/>
      <c r="J61" s="1"/>
      <c r="K61" s="383"/>
      <c r="L61" s="383"/>
      <c r="M61" s="624"/>
      <c r="N61" s="400"/>
    </row>
    <row r="62" spans="1:14" ht="16.5" customHeight="1">
      <c r="A62" s="20" t="s">
        <v>138</v>
      </c>
      <c r="B62" s="92" t="s">
        <v>70</v>
      </c>
      <c r="C62" s="34">
        <v>182</v>
      </c>
      <c r="D62" s="553">
        <v>4</v>
      </c>
      <c r="E62" s="401">
        <v>21.978021978021978</v>
      </c>
      <c r="F62" s="558">
        <v>4</v>
      </c>
      <c r="G62" s="402">
        <v>21.978021978021978</v>
      </c>
      <c r="H62" s="398"/>
      <c r="I62" s="399"/>
      <c r="J62" s="1"/>
      <c r="K62" s="383"/>
      <c r="L62" s="383"/>
      <c r="M62" s="624"/>
      <c r="N62" s="400"/>
    </row>
    <row r="63" spans="1:14" ht="16.5" customHeight="1">
      <c r="A63" s="14" t="s">
        <v>139</v>
      </c>
      <c r="B63" s="56" t="s">
        <v>62</v>
      </c>
      <c r="C63" s="395">
        <v>352</v>
      </c>
      <c r="D63" s="552">
        <v>8</v>
      </c>
      <c r="E63" s="396">
        <v>22.727272727272727</v>
      </c>
      <c r="F63" s="559">
        <v>8</v>
      </c>
      <c r="G63" s="397">
        <v>22.727272727272727</v>
      </c>
      <c r="H63" s="398"/>
      <c r="I63" s="399"/>
      <c r="J63" s="1"/>
      <c r="K63" s="383"/>
      <c r="L63" s="383"/>
      <c r="M63" s="624"/>
      <c r="N63" s="400"/>
    </row>
    <row r="64" spans="1:14" ht="16.5" customHeight="1">
      <c r="A64" s="20" t="s">
        <v>140</v>
      </c>
      <c r="B64" s="92" t="s">
        <v>71</v>
      </c>
      <c r="C64" s="34">
        <v>452</v>
      </c>
      <c r="D64" s="554">
        <v>10.299999999999999</v>
      </c>
      <c r="E64" s="401">
        <v>22.787610619469024</v>
      </c>
      <c r="F64" s="558">
        <v>10.299999999999999</v>
      </c>
      <c r="G64" s="402">
        <v>22.787610619469024</v>
      </c>
      <c r="H64" s="398"/>
      <c r="I64" s="399"/>
      <c r="J64" s="1"/>
      <c r="K64" s="383"/>
      <c r="L64" s="383"/>
      <c r="M64" s="624"/>
      <c r="N64" s="400"/>
    </row>
    <row r="65" spans="1:14" ht="16.5" customHeight="1">
      <c r="A65" s="14" t="s">
        <v>141</v>
      </c>
      <c r="B65" s="56" t="s">
        <v>48</v>
      </c>
      <c r="C65" s="395">
        <v>106</v>
      </c>
      <c r="D65" s="555">
        <v>2.6</v>
      </c>
      <c r="E65" s="396">
        <v>24.528301886792455</v>
      </c>
      <c r="F65" s="559">
        <v>2.6</v>
      </c>
      <c r="G65" s="397">
        <v>24.528301886792455</v>
      </c>
      <c r="H65" s="398"/>
      <c r="I65" s="399"/>
      <c r="K65" s="383"/>
      <c r="L65" s="383"/>
      <c r="M65" s="400"/>
      <c r="N65" s="400"/>
    </row>
    <row r="66" spans="1:14" ht="16.5" customHeight="1">
      <c r="A66" s="20" t="s">
        <v>142</v>
      </c>
      <c r="B66" s="92" t="s">
        <v>44</v>
      </c>
      <c r="C66" s="34">
        <v>236</v>
      </c>
      <c r="D66" s="553">
        <v>5.8999999999999995</v>
      </c>
      <c r="E66" s="401">
        <v>24.999999999999996</v>
      </c>
      <c r="F66" s="558">
        <v>7.5</v>
      </c>
      <c r="G66" s="402">
        <v>31.779661016949152</v>
      </c>
      <c r="H66" s="398"/>
      <c r="I66" s="399"/>
      <c r="K66" s="383"/>
      <c r="L66" s="383"/>
      <c r="M66" s="400"/>
      <c r="N66" s="400"/>
    </row>
    <row r="67" spans="1:14" ht="16.5" customHeight="1">
      <c r="A67" s="14" t="s">
        <v>143</v>
      </c>
      <c r="B67" s="56" t="s">
        <v>35</v>
      </c>
      <c r="C67" s="395">
        <v>636</v>
      </c>
      <c r="D67" s="552">
        <v>16.2</v>
      </c>
      <c r="E67" s="396">
        <v>25.471698113207545</v>
      </c>
      <c r="F67" s="559">
        <v>16.2</v>
      </c>
      <c r="G67" s="397">
        <v>25.471698113207545</v>
      </c>
      <c r="H67" s="398"/>
      <c r="I67" s="399"/>
      <c r="K67" s="383"/>
      <c r="L67" s="383"/>
      <c r="M67" s="400"/>
      <c r="N67" s="400"/>
    </row>
    <row r="68" spans="1:14" ht="16.5" customHeight="1">
      <c r="A68" s="20" t="s">
        <v>144</v>
      </c>
      <c r="B68" s="92" t="s">
        <v>43</v>
      </c>
      <c r="C68" s="34">
        <v>282</v>
      </c>
      <c r="D68" s="553">
        <v>7.5</v>
      </c>
      <c r="E68" s="401">
        <v>26.595744680851062</v>
      </c>
      <c r="F68" s="558"/>
      <c r="G68" s="402">
        <v>0</v>
      </c>
      <c r="H68" s="398"/>
      <c r="I68" s="399"/>
      <c r="K68" s="383"/>
      <c r="L68" s="383"/>
      <c r="M68" s="400"/>
      <c r="N68" s="400"/>
    </row>
    <row r="69" spans="1:14" ht="16.5" customHeight="1">
      <c r="A69" s="14" t="s">
        <v>145</v>
      </c>
      <c r="B69" s="56" t="s">
        <v>46</v>
      </c>
      <c r="C69" s="395">
        <v>186</v>
      </c>
      <c r="D69" s="552">
        <v>6</v>
      </c>
      <c r="E69" s="396">
        <v>32.25806451612903</v>
      </c>
      <c r="F69" s="559">
        <v>6</v>
      </c>
      <c r="G69" s="397">
        <v>32.25806451612903</v>
      </c>
      <c r="H69" s="398"/>
      <c r="I69" s="399"/>
      <c r="K69" s="383"/>
      <c r="L69" s="383"/>
      <c r="M69" s="400"/>
      <c r="N69" s="400"/>
    </row>
    <row r="70" spans="1:14" ht="16.5" customHeight="1">
      <c r="A70" s="20" t="s">
        <v>146</v>
      </c>
      <c r="B70" s="92" t="s">
        <v>208</v>
      </c>
      <c r="C70" s="34">
        <v>120</v>
      </c>
      <c r="D70" s="553">
        <v>4.4</v>
      </c>
      <c r="E70" s="401">
        <v>36.666666666666664</v>
      </c>
      <c r="F70" s="558">
        <v>4.4</v>
      </c>
      <c r="G70" s="402">
        <v>36.666666666666664</v>
      </c>
      <c r="H70" s="398"/>
      <c r="I70" s="399"/>
      <c r="K70" s="383"/>
      <c r="L70" s="383"/>
      <c r="M70" s="400"/>
      <c r="N70" s="400"/>
    </row>
    <row r="71" spans="1:14" ht="16.5" customHeight="1">
      <c r="A71" s="14" t="s">
        <v>147</v>
      </c>
      <c r="B71" s="394" t="s">
        <v>47</v>
      </c>
      <c r="C71" s="395">
        <v>46</v>
      </c>
      <c r="D71" s="552">
        <v>2</v>
      </c>
      <c r="E71" s="396">
        <v>43.47826086956522</v>
      </c>
      <c r="F71" s="559">
        <v>2</v>
      </c>
      <c r="G71" s="397">
        <v>43.47826086956522</v>
      </c>
      <c r="H71" s="398"/>
      <c r="I71" s="399"/>
      <c r="K71" s="383"/>
      <c r="L71" s="383"/>
      <c r="M71" s="400"/>
      <c r="N71" s="400"/>
    </row>
    <row r="72" spans="1:14" ht="16.5" customHeight="1" thickBot="1">
      <c r="A72" s="404"/>
      <c r="B72" s="405" t="s">
        <v>2</v>
      </c>
      <c r="C72" s="406">
        <v>338349</v>
      </c>
      <c r="D72" s="556">
        <v>4798.999999999999</v>
      </c>
      <c r="E72" s="407">
        <v>14.183579676606104</v>
      </c>
      <c r="F72" s="560">
        <v>4666.799999999998</v>
      </c>
      <c r="G72" s="408">
        <v>13.792858852841292</v>
      </c>
      <c r="H72" s="398"/>
      <c r="I72" s="399"/>
      <c r="K72" s="383"/>
      <c r="L72" s="383"/>
      <c r="M72" s="400"/>
      <c r="N72" s="400"/>
    </row>
    <row r="73" spans="1:14" ht="16.5" customHeight="1" thickTop="1">
      <c r="A73" s="409"/>
      <c r="B73" s="398"/>
      <c r="C73" s="25"/>
      <c r="D73" s="25"/>
      <c r="E73" s="25"/>
      <c r="F73" s="25"/>
      <c r="G73" s="25"/>
      <c r="H73" s="398"/>
      <c r="I73" s="399"/>
      <c r="K73" s="383"/>
      <c r="L73" s="383"/>
      <c r="M73" s="400"/>
      <c r="N73" s="400"/>
    </row>
    <row r="74" spans="8:14" ht="16.5" customHeight="1">
      <c r="H74" s="398"/>
      <c r="K74" s="383"/>
      <c r="N74" s="400"/>
    </row>
    <row r="75" spans="2:8" ht="16.5" customHeight="1">
      <c r="B75" s="11" t="s">
        <v>312</v>
      </c>
      <c r="H75" s="410"/>
    </row>
    <row r="76" ht="16.5" customHeight="1">
      <c r="H76" s="398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</sheetData>
  <sheetProtection password="E9FB" sheet="1" sort="0" autoFilter="0"/>
  <mergeCells count="2">
    <mergeCell ref="D5:E5"/>
    <mergeCell ref="F5:G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ignoredErrors>
    <ignoredError sqref="A7:A7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415" customWidth="1"/>
    <col min="2" max="2" width="29.7109375" style="447" customWidth="1"/>
    <col min="3" max="3" width="12.8515625" style="448" customWidth="1"/>
    <col min="4" max="4" width="15.7109375" style="448" customWidth="1"/>
    <col min="5" max="5" width="15.421875" style="448" customWidth="1"/>
    <col min="6" max="6" width="16.00390625" style="449" customWidth="1"/>
    <col min="7" max="7" width="15.8515625" style="449" customWidth="1"/>
    <col min="8" max="9" width="9.140625" style="415" customWidth="1"/>
    <col min="10" max="10" width="24.7109375" style="415" customWidth="1"/>
    <col min="11" max="11" width="15.28125" style="415" customWidth="1"/>
    <col min="12" max="12" width="13.28125" style="415" customWidth="1"/>
    <col min="13" max="13" width="14.00390625" style="415" customWidth="1"/>
    <col min="14" max="14" width="9.140625" style="415" customWidth="1"/>
    <col min="15" max="15" width="11.421875" style="626" bestFit="1" customWidth="1"/>
    <col min="16" max="16384" width="9.140625" style="415" customWidth="1"/>
  </cols>
  <sheetData>
    <row r="1" spans="1:15" s="414" customFormat="1" ht="15.75">
      <c r="A1" s="411" t="s">
        <v>254</v>
      </c>
      <c r="B1" s="411"/>
      <c r="C1" s="412"/>
      <c r="D1" s="412"/>
      <c r="E1" s="412"/>
      <c r="F1" s="413"/>
      <c r="G1" s="413"/>
      <c r="O1" s="625"/>
    </row>
    <row r="2" spans="1:15" s="414" customFormat="1" ht="15.75">
      <c r="A2" s="411" t="s">
        <v>409</v>
      </c>
      <c r="B2" s="411"/>
      <c r="C2" s="412"/>
      <c r="D2" s="412"/>
      <c r="E2" s="412"/>
      <c r="F2" s="413"/>
      <c r="G2" s="413"/>
      <c r="O2" s="625"/>
    </row>
    <row r="3" spans="1:15" s="414" customFormat="1" ht="15.75">
      <c r="A3" s="411" t="s">
        <v>195</v>
      </c>
      <c r="B3" s="411"/>
      <c r="C3" s="412"/>
      <c r="D3" s="412"/>
      <c r="E3" s="412"/>
      <c r="F3" s="413"/>
      <c r="G3" s="413"/>
      <c r="O3" s="625"/>
    </row>
    <row r="4" spans="2:14" ht="15.75">
      <c r="B4" s="416"/>
      <c r="C4" s="734"/>
      <c r="D4" s="734"/>
      <c r="E4" s="734"/>
      <c r="F4" s="734"/>
      <c r="G4" s="734"/>
      <c r="J4"/>
      <c r="K4" s="414"/>
      <c r="L4" s="414"/>
      <c r="M4" s="414"/>
      <c r="N4" s="414"/>
    </row>
    <row r="5" spans="1:16" s="422" customFormat="1" ht="56.25" customHeight="1">
      <c r="A5" s="417" t="s">
        <v>92</v>
      </c>
      <c r="B5" s="417" t="s">
        <v>0</v>
      </c>
      <c r="C5" s="418" t="s">
        <v>12</v>
      </c>
      <c r="D5" s="418" t="s">
        <v>216</v>
      </c>
      <c r="E5" s="418" t="s">
        <v>217</v>
      </c>
      <c r="F5" s="419" t="s">
        <v>218</v>
      </c>
      <c r="G5" s="420" t="s">
        <v>219</v>
      </c>
      <c r="H5" s="421"/>
      <c r="J5" s="520"/>
      <c r="K5" s="414"/>
      <c r="L5" s="414"/>
      <c r="M5" s="414"/>
      <c r="N5" s="414"/>
      <c r="O5" s="626"/>
      <c r="P5" s="423"/>
    </row>
    <row r="6" spans="1:16" s="423" customFormat="1" ht="15.75" customHeight="1">
      <c r="A6" s="424" t="s">
        <v>151</v>
      </c>
      <c r="B6" s="425" t="s">
        <v>410</v>
      </c>
      <c r="C6" s="427">
        <v>88538</v>
      </c>
      <c r="D6" s="427">
        <v>980</v>
      </c>
      <c r="E6" s="427">
        <v>980</v>
      </c>
      <c r="F6" s="428">
        <v>0.011068693668255438</v>
      </c>
      <c r="G6" s="429">
        <v>0.011068693668255438</v>
      </c>
      <c r="H6" s="430"/>
      <c r="J6" s="520"/>
      <c r="K6"/>
      <c r="L6"/>
      <c r="M6"/>
      <c r="N6"/>
      <c r="O6" s="627"/>
      <c r="P6" s="431"/>
    </row>
    <row r="7" spans="1:16" s="423" customFormat="1" ht="15.75" customHeight="1">
      <c r="A7" s="432" t="s">
        <v>266</v>
      </c>
      <c r="B7" s="433" t="s">
        <v>411</v>
      </c>
      <c r="C7" s="434">
        <v>155370</v>
      </c>
      <c r="D7" s="435">
        <v>10497</v>
      </c>
      <c r="E7" s="434">
        <v>10497</v>
      </c>
      <c r="F7" s="436">
        <v>0.0675613052712879</v>
      </c>
      <c r="G7" s="437">
        <v>0.0675613052712879</v>
      </c>
      <c r="H7" s="430"/>
      <c r="J7" s="520"/>
      <c r="K7"/>
      <c r="L7"/>
      <c r="M7"/>
      <c r="N7"/>
      <c r="O7" s="627"/>
      <c r="P7" s="431"/>
    </row>
    <row r="8" spans="1:16" s="423" customFormat="1" ht="15.75" customHeight="1">
      <c r="A8" s="424" t="s">
        <v>266</v>
      </c>
      <c r="B8" s="425" t="s">
        <v>412</v>
      </c>
      <c r="C8" s="426">
        <v>37655.405</v>
      </c>
      <c r="D8" s="427">
        <v>2594</v>
      </c>
      <c r="E8" s="426">
        <v>2594</v>
      </c>
      <c r="F8" s="428">
        <v>0.068887852885927</v>
      </c>
      <c r="G8" s="429">
        <v>0.068887852885927</v>
      </c>
      <c r="H8" s="430"/>
      <c r="J8" s="520"/>
      <c r="K8" s="521"/>
      <c r="L8" s="521"/>
      <c r="M8" s="521"/>
      <c r="N8" s="521"/>
      <c r="O8" s="627"/>
      <c r="P8" s="431"/>
    </row>
    <row r="9" spans="1:16" s="423" customFormat="1" ht="15.75" customHeight="1">
      <c r="A9" s="432" t="s">
        <v>157</v>
      </c>
      <c r="B9" s="433" t="s">
        <v>73</v>
      </c>
      <c r="C9" s="434">
        <v>2119161.737</v>
      </c>
      <c r="D9" s="435">
        <v>505216.6228</v>
      </c>
      <c r="E9" s="434">
        <v>473936.6188</v>
      </c>
      <c r="F9" s="436">
        <v>0.23840399436204052</v>
      </c>
      <c r="G9" s="437">
        <v>0.22364343906611406</v>
      </c>
      <c r="H9" s="430"/>
      <c r="J9" s="520"/>
      <c r="K9" s="521"/>
      <c r="L9" s="521"/>
      <c r="M9" s="521"/>
      <c r="N9" s="521"/>
      <c r="O9" s="627"/>
      <c r="P9" s="431"/>
    </row>
    <row r="10" spans="1:16" s="423" customFormat="1" ht="15.75" customHeight="1">
      <c r="A10" s="424" t="s">
        <v>153</v>
      </c>
      <c r="B10" s="425" t="s">
        <v>56</v>
      </c>
      <c r="C10" s="426">
        <v>2648271.688</v>
      </c>
      <c r="D10" s="427">
        <v>669795.0916</v>
      </c>
      <c r="E10" s="426">
        <v>608223.3676</v>
      </c>
      <c r="F10" s="428">
        <v>0.2529178160364036</v>
      </c>
      <c r="G10" s="429">
        <v>0.22966803986011575</v>
      </c>
      <c r="H10" s="430"/>
      <c r="J10" s="520"/>
      <c r="K10" s="521"/>
      <c r="L10" s="521"/>
      <c r="M10" s="521"/>
      <c r="N10" s="521"/>
      <c r="O10" s="627"/>
      <c r="P10" s="431"/>
    </row>
    <row r="11" spans="1:16" s="423" customFormat="1" ht="15.75" customHeight="1">
      <c r="A11" s="432" t="s">
        <v>313</v>
      </c>
      <c r="B11" s="433" t="s">
        <v>29</v>
      </c>
      <c r="C11" s="434">
        <v>13041503</v>
      </c>
      <c r="D11" s="435">
        <v>3477969.8888</v>
      </c>
      <c r="E11" s="434">
        <v>3102494.1607999997</v>
      </c>
      <c r="F11" s="436">
        <v>0.266684743990014</v>
      </c>
      <c r="G11" s="437">
        <v>0.23789391152231454</v>
      </c>
      <c r="H11" s="430"/>
      <c r="J11" s="520"/>
      <c r="K11" s="521"/>
      <c r="L11" s="521"/>
      <c r="M11" s="521"/>
      <c r="N11" s="521"/>
      <c r="O11" s="627"/>
      <c r="P11" s="431"/>
    </row>
    <row r="12" spans="1:16" s="423" customFormat="1" ht="15.75" customHeight="1">
      <c r="A12" s="424" t="s">
        <v>313</v>
      </c>
      <c r="B12" s="425" t="s">
        <v>66</v>
      </c>
      <c r="C12" s="426">
        <v>563982.214</v>
      </c>
      <c r="D12" s="427">
        <v>151763.6776</v>
      </c>
      <c r="E12" s="426">
        <v>135171.6776</v>
      </c>
      <c r="F12" s="428">
        <v>0.2690930207242315</v>
      </c>
      <c r="G12" s="429">
        <v>0.2396736532546042</v>
      </c>
      <c r="H12" s="430"/>
      <c r="J12" s="520"/>
      <c r="K12" s="521"/>
      <c r="L12" s="521"/>
      <c r="M12" s="521"/>
      <c r="N12" s="521"/>
      <c r="O12" s="627"/>
      <c r="P12" s="431"/>
    </row>
    <row r="13" spans="1:16" s="423" customFormat="1" ht="15.75" customHeight="1">
      <c r="A13" s="432" t="s">
        <v>313</v>
      </c>
      <c r="B13" s="433" t="s">
        <v>34</v>
      </c>
      <c r="C13" s="434">
        <v>5494876.898</v>
      </c>
      <c r="D13" s="435">
        <v>1480844.1504</v>
      </c>
      <c r="E13" s="434">
        <v>1329915.6504</v>
      </c>
      <c r="F13" s="436">
        <v>0.2694954187124721</v>
      </c>
      <c r="G13" s="437">
        <v>0.2420282883651236</v>
      </c>
      <c r="H13" s="430"/>
      <c r="J13" s="520"/>
      <c r="K13" s="521"/>
      <c r="L13" s="521"/>
      <c r="M13" s="521"/>
      <c r="N13" s="521"/>
      <c r="O13" s="627"/>
      <c r="P13" s="431"/>
    </row>
    <row r="14" spans="1:16" s="423" customFormat="1" ht="15.75" customHeight="1">
      <c r="A14" s="424" t="s">
        <v>313</v>
      </c>
      <c r="B14" s="425" t="s">
        <v>69</v>
      </c>
      <c r="C14" s="426">
        <v>91091</v>
      </c>
      <c r="D14" s="427">
        <v>24691</v>
      </c>
      <c r="E14" s="426">
        <v>24691</v>
      </c>
      <c r="F14" s="428">
        <v>0.27105861171795237</v>
      </c>
      <c r="G14" s="429">
        <v>0.27105861171795237</v>
      </c>
      <c r="H14" s="430"/>
      <c r="J14" s="520"/>
      <c r="K14" s="521"/>
      <c r="L14" s="521"/>
      <c r="M14" s="521"/>
      <c r="N14" s="521"/>
      <c r="O14" s="627"/>
      <c r="P14" s="431"/>
    </row>
    <row r="15" spans="1:16" s="423" customFormat="1" ht="15.75" customHeight="1">
      <c r="A15" s="432" t="s">
        <v>301</v>
      </c>
      <c r="B15" s="433" t="s">
        <v>57</v>
      </c>
      <c r="C15" s="434">
        <v>1699422.991</v>
      </c>
      <c r="D15" s="435">
        <v>470589.9906</v>
      </c>
      <c r="E15" s="434">
        <v>371009.99460000003</v>
      </c>
      <c r="F15" s="436">
        <v>0.27691163006044095</v>
      </c>
      <c r="G15" s="437">
        <v>0.21831527322205097</v>
      </c>
      <c r="H15" s="430"/>
      <c r="J15" s="520"/>
      <c r="K15" s="521"/>
      <c r="L15" s="521"/>
      <c r="M15" s="521"/>
      <c r="N15" s="521"/>
      <c r="O15" s="627"/>
      <c r="P15" s="431"/>
    </row>
    <row r="16" spans="1:16" s="423" customFormat="1" ht="15.75" customHeight="1">
      <c r="A16" s="424" t="s">
        <v>301</v>
      </c>
      <c r="B16" s="425" t="s">
        <v>65</v>
      </c>
      <c r="C16" s="426">
        <v>535647.051</v>
      </c>
      <c r="D16" s="427">
        <v>151144.4</v>
      </c>
      <c r="E16" s="426">
        <v>120131.041</v>
      </c>
      <c r="F16" s="428">
        <v>0.28217162722697414</v>
      </c>
      <c r="G16" s="429">
        <v>0.22427275717420128</v>
      </c>
      <c r="H16" s="430"/>
      <c r="J16" s="520"/>
      <c r="K16" s="521"/>
      <c r="L16" s="521"/>
      <c r="M16" s="521"/>
      <c r="N16" s="521"/>
      <c r="O16" s="627"/>
      <c r="P16" s="431"/>
    </row>
    <row r="17" spans="1:16" s="423" customFormat="1" ht="15.75" customHeight="1">
      <c r="A17" s="432" t="s">
        <v>301</v>
      </c>
      <c r="B17" s="433" t="s">
        <v>46</v>
      </c>
      <c r="C17" s="434">
        <v>254570.627</v>
      </c>
      <c r="D17" s="435">
        <v>72078.31640000001</v>
      </c>
      <c r="E17" s="434">
        <v>72078.31640000001</v>
      </c>
      <c r="F17" s="436">
        <v>0.2831368145233818</v>
      </c>
      <c r="G17" s="437">
        <v>0.2831368145233818</v>
      </c>
      <c r="H17" s="430"/>
      <c r="J17" s="520"/>
      <c r="K17" s="521"/>
      <c r="L17" s="521"/>
      <c r="M17" s="521"/>
      <c r="N17" s="521"/>
      <c r="O17" s="627"/>
      <c r="P17" s="431"/>
    </row>
    <row r="18" spans="1:16" s="423" customFormat="1" ht="15.75" customHeight="1">
      <c r="A18" s="424" t="s">
        <v>396</v>
      </c>
      <c r="B18" s="425" t="s">
        <v>63</v>
      </c>
      <c r="C18" s="426">
        <v>405582.837</v>
      </c>
      <c r="D18" s="427">
        <v>117944.6942</v>
      </c>
      <c r="E18" s="426">
        <v>98784.1322</v>
      </c>
      <c r="F18" s="428">
        <v>0.2908029715271211</v>
      </c>
      <c r="G18" s="429">
        <v>0.24356092809716204</v>
      </c>
      <c r="H18" s="430"/>
      <c r="J18" s="520"/>
      <c r="K18" s="521"/>
      <c r="L18" s="521"/>
      <c r="M18" s="521"/>
      <c r="N18" s="521"/>
      <c r="O18" s="627"/>
      <c r="P18" s="431"/>
    </row>
    <row r="19" spans="1:16" s="423" customFormat="1" ht="15.75" customHeight="1">
      <c r="A19" s="432" t="s">
        <v>396</v>
      </c>
      <c r="B19" s="433" t="s">
        <v>81</v>
      </c>
      <c r="C19" s="435">
        <v>1994248.759</v>
      </c>
      <c r="D19" s="435">
        <v>582213.0508</v>
      </c>
      <c r="E19" s="435">
        <v>516235.4508</v>
      </c>
      <c r="F19" s="436">
        <v>0.29194605145044494</v>
      </c>
      <c r="G19" s="437">
        <v>0.25886211460342695</v>
      </c>
      <c r="H19" s="430"/>
      <c r="J19" s="520"/>
      <c r="K19" s="521"/>
      <c r="L19" s="521"/>
      <c r="M19" s="521"/>
      <c r="N19" s="521"/>
      <c r="O19" s="627"/>
      <c r="P19" s="431"/>
    </row>
    <row r="20" spans="1:16" s="423" customFormat="1" ht="15.75" customHeight="1">
      <c r="A20" s="424" t="s">
        <v>396</v>
      </c>
      <c r="B20" s="425" t="s">
        <v>55</v>
      </c>
      <c r="C20" s="426">
        <v>14805565.766</v>
      </c>
      <c r="D20" s="427">
        <v>4324718.6114</v>
      </c>
      <c r="E20" s="426">
        <v>3493246.3074</v>
      </c>
      <c r="F20" s="428">
        <v>0.2921008679946179</v>
      </c>
      <c r="G20" s="429">
        <v>0.23594142652906977</v>
      </c>
      <c r="H20" s="430"/>
      <c r="J20" s="520"/>
      <c r="K20" s="521"/>
      <c r="L20" s="521"/>
      <c r="M20" s="521"/>
      <c r="N20" s="521"/>
      <c r="O20" s="627"/>
      <c r="P20" s="431"/>
    </row>
    <row r="21" spans="1:16" s="423" customFormat="1" ht="15.75" customHeight="1">
      <c r="A21" s="432" t="s">
        <v>396</v>
      </c>
      <c r="B21" s="433" t="s">
        <v>70</v>
      </c>
      <c r="C21" s="434">
        <v>182190.545</v>
      </c>
      <c r="D21" s="435">
        <v>53296.793</v>
      </c>
      <c r="E21" s="434">
        <v>46564.793</v>
      </c>
      <c r="F21" s="436">
        <v>0.29253325412688125</v>
      </c>
      <c r="G21" s="437">
        <v>0.2555829283017952</v>
      </c>
      <c r="H21" s="430"/>
      <c r="J21" s="520"/>
      <c r="K21" s="521"/>
      <c r="L21" s="521"/>
      <c r="M21" s="521"/>
      <c r="N21" s="521"/>
      <c r="O21" s="627"/>
      <c r="P21" s="431"/>
    </row>
    <row r="22" spans="1:16" s="423" customFormat="1" ht="15.75" customHeight="1">
      <c r="A22" s="424" t="s">
        <v>396</v>
      </c>
      <c r="B22" s="425" t="s">
        <v>37</v>
      </c>
      <c r="C22" s="426">
        <v>733925.938</v>
      </c>
      <c r="D22" s="427">
        <v>214899.3088</v>
      </c>
      <c r="E22" s="426">
        <v>176446.0048</v>
      </c>
      <c r="F22" s="428">
        <v>0.29280789473882857</v>
      </c>
      <c r="G22" s="429">
        <v>0.24041391053820474</v>
      </c>
      <c r="H22" s="430"/>
      <c r="J22" s="520"/>
      <c r="K22" s="521"/>
      <c r="L22" s="521"/>
      <c r="M22" s="521"/>
      <c r="N22" s="521"/>
      <c r="O22" s="627"/>
      <c r="P22" s="431"/>
    </row>
    <row r="23" spans="1:16" s="423" customFormat="1" ht="15.75" customHeight="1">
      <c r="A23" s="432" t="s">
        <v>413</v>
      </c>
      <c r="B23" s="433" t="s">
        <v>74</v>
      </c>
      <c r="C23" s="434">
        <v>3261670.594</v>
      </c>
      <c r="D23" s="435">
        <v>962981.0456</v>
      </c>
      <c r="E23" s="434">
        <v>794051.0456</v>
      </c>
      <c r="F23" s="436">
        <v>0.29524166154959053</v>
      </c>
      <c r="G23" s="437">
        <v>0.2434491843108544</v>
      </c>
      <c r="H23" s="430"/>
      <c r="J23" s="520"/>
      <c r="K23" s="521"/>
      <c r="L23" s="521"/>
      <c r="M23" s="521"/>
      <c r="N23" s="521"/>
      <c r="O23" s="627"/>
      <c r="P23" s="431"/>
    </row>
    <row r="24" spans="1:16" s="423" customFormat="1" ht="15.75" customHeight="1">
      <c r="A24" s="424" t="s">
        <v>413</v>
      </c>
      <c r="B24" s="425" t="s">
        <v>82</v>
      </c>
      <c r="C24" s="426">
        <v>1854384.422</v>
      </c>
      <c r="D24" s="427">
        <v>547529.0942</v>
      </c>
      <c r="E24" s="426">
        <v>481744.09820000007</v>
      </c>
      <c r="F24" s="428">
        <v>0.29526191425264253</v>
      </c>
      <c r="G24" s="429">
        <v>0.2597865321152919</v>
      </c>
      <c r="H24" s="430"/>
      <c r="J24" s="520"/>
      <c r="K24" s="521"/>
      <c r="L24" s="521"/>
      <c r="M24" s="521"/>
      <c r="N24" s="521"/>
      <c r="O24" s="627"/>
      <c r="P24" s="431"/>
    </row>
    <row r="25" spans="1:16" s="423" customFormat="1" ht="15.75" customHeight="1">
      <c r="A25" s="432" t="s">
        <v>413</v>
      </c>
      <c r="B25" s="433" t="s">
        <v>207</v>
      </c>
      <c r="C25" s="434">
        <v>3266046.446</v>
      </c>
      <c r="D25" s="435">
        <v>989913.9416</v>
      </c>
      <c r="E25" s="434">
        <v>866260.4606</v>
      </c>
      <c r="F25" s="436">
        <v>0.3030924262612278</v>
      </c>
      <c r="G25" s="437">
        <v>0.2652321315457496</v>
      </c>
      <c r="H25" s="430"/>
      <c r="J25" s="520"/>
      <c r="K25" s="521"/>
      <c r="L25" s="521"/>
      <c r="M25" s="521"/>
      <c r="N25" s="521"/>
      <c r="O25" s="627"/>
      <c r="P25" s="431"/>
    </row>
    <row r="26" spans="1:16" s="423" customFormat="1" ht="15.75" customHeight="1">
      <c r="A26" s="424" t="s">
        <v>413</v>
      </c>
      <c r="B26" s="425" t="s">
        <v>83</v>
      </c>
      <c r="C26" s="426">
        <v>630989.482</v>
      </c>
      <c r="D26" s="427">
        <v>191882.9012</v>
      </c>
      <c r="E26" s="426">
        <v>173119.78519999998</v>
      </c>
      <c r="F26" s="428">
        <v>0.30409841474980404</v>
      </c>
      <c r="G26" s="429">
        <v>0.2743623945224494</v>
      </c>
      <c r="H26" s="430"/>
      <c r="J26" s="520"/>
      <c r="K26" s="521"/>
      <c r="L26" s="521"/>
      <c r="M26" s="521"/>
      <c r="N26" s="521"/>
      <c r="O26" s="627"/>
      <c r="P26" s="431"/>
    </row>
    <row r="27" spans="1:16" s="423" customFormat="1" ht="15.75" customHeight="1">
      <c r="A27" s="432" t="s">
        <v>413</v>
      </c>
      <c r="B27" s="433" t="s">
        <v>206</v>
      </c>
      <c r="C27" s="434">
        <v>93801560.345</v>
      </c>
      <c r="D27" s="435">
        <v>28581581.15699999</v>
      </c>
      <c r="E27" s="434">
        <v>22209451.107999988</v>
      </c>
      <c r="F27" s="436">
        <v>0.3047026195713332</v>
      </c>
      <c r="G27" s="437">
        <v>0.23677059343484408</v>
      </c>
      <c r="H27" s="430"/>
      <c r="J27" s="520"/>
      <c r="K27" s="521"/>
      <c r="L27" s="521"/>
      <c r="M27" s="521"/>
      <c r="N27" s="521"/>
      <c r="O27" s="627"/>
      <c r="P27" s="431"/>
    </row>
    <row r="28" spans="1:16" s="423" customFormat="1" ht="15.75" customHeight="1">
      <c r="A28" s="424" t="s">
        <v>413</v>
      </c>
      <c r="B28" s="425" t="s">
        <v>76</v>
      </c>
      <c r="C28" s="426">
        <v>532646.939</v>
      </c>
      <c r="D28" s="427">
        <v>162388.7084</v>
      </c>
      <c r="E28" s="426">
        <v>144302.0534</v>
      </c>
      <c r="F28" s="428">
        <v>0.3048711942377275</v>
      </c>
      <c r="G28" s="429">
        <v>0.2709150148706665</v>
      </c>
      <c r="H28" s="430"/>
      <c r="J28" s="520"/>
      <c r="K28" s="521"/>
      <c r="L28" s="521"/>
      <c r="M28" s="521"/>
      <c r="N28" s="521"/>
      <c r="O28" s="627"/>
      <c r="P28" s="431"/>
    </row>
    <row r="29" spans="1:16" s="423" customFormat="1" ht="15.75" customHeight="1">
      <c r="A29" s="432" t="s">
        <v>414</v>
      </c>
      <c r="B29" s="433" t="s">
        <v>38</v>
      </c>
      <c r="C29" s="435">
        <v>967820.745</v>
      </c>
      <c r="D29" s="435">
        <v>300088.3464</v>
      </c>
      <c r="E29" s="435">
        <v>278988.3504</v>
      </c>
      <c r="F29" s="436">
        <v>0.31006604058688575</v>
      </c>
      <c r="G29" s="437">
        <v>0.2882644868291183</v>
      </c>
      <c r="H29" s="430"/>
      <c r="J29" s="520"/>
      <c r="K29" s="521"/>
      <c r="L29" s="521"/>
      <c r="M29" s="521"/>
      <c r="N29" s="521"/>
      <c r="O29" s="627"/>
      <c r="P29" s="431"/>
    </row>
    <row r="30" spans="1:16" s="423" customFormat="1" ht="15.75" customHeight="1">
      <c r="A30" s="424" t="s">
        <v>414</v>
      </c>
      <c r="B30" s="425" t="s">
        <v>42</v>
      </c>
      <c r="C30" s="426">
        <v>3015416.763</v>
      </c>
      <c r="D30" s="427">
        <v>935911.9966</v>
      </c>
      <c r="E30" s="426">
        <v>735392.5946</v>
      </c>
      <c r="F30" s="428">
        <v>0.3103756694875149</v>
      </c>
      <c r="G30" s="429">
        <v>0.2438775971611855</v>
      </c>
      <c r="H30" s="430"/>
      <c r="J30" s="520"/>
      <c r="K30" s="521"/>
      <c r="L30" s="521"/>
      <c r="M30" s="521"/>
      <c r="N30" s="521"/>
      <c r="O30" s="627"/>
      <c r="P30" s="431"/>
    </row>
    <row r="31" spans="1:16" s="423" customFormat="1" ht="15.75" customHeight="1">
      <c r="A31" s="432" t="s">
        <v>414</v>
      </c>
      <c r="B31" s="433" t="s">
        <v>52</v>
      </c>
      <c r="C31" s="434">
        <v>774073.209</v>
      </c>
      <c r="D31" s="435">
        <v>240811.9526</v>
      </c>
      <c r="E31" s="434">
        <v>202199.3006</v>
      </c>
      <c r="F31" s="436">
        <v>0.3110971285404608</v>
      </c>
      <c r="G31" s="437">
        <v>0.26121469939673364</v>
      </c>
      <c r="H31" s="430"/>
      <c r="J31" s="520"/>
      <c r="K31" s="521"/>
      <c r="L31" s="521"/>
      <c r="M31" s="521"/>
      <c r="N31" s="521"/>
      <c r="O31" s="627"/>
      <c r="P31" s="431"/>
    </row>
    <row r="32" spans="1:16" s="423" customFormat="1" ht="15.75" customHeight="1">
      <c r="A32" s="424" t="s">
        <v>414</v>
      </c>
      <c r="B32" s="438" t="s">
        <v>58</v>
      </c>
      <c r="C32" s="426">
        <v>1622836.982</v>
      </c>
      <c r="D32" s="427">
        <v>504899.5156</v>
      </c>
      <c r="E32" s="426">
        <v>423882.7316</v>
      </c>
      <c r="F32" s="428">
        <v>0.31112152434297924</v>
      </c>
      <c r="G32" s="429">
        <v>0.2611985900626955</v>
      </c>
      <c r="H32" s="430"/>
      <c r="J32" s="520"/>
      <c r="K32" s="521"/>
      <c r="L32" s="521"/>
      <c r="M32" s="521"/>
      <c r="N32" s="521"/>
      <c r="O32" s="627"/>
      <c r="P32" s="431"/>
    </row>
    <row r="33" spans="1:16" s="423" customFormat="1" ht="15.75" customHeight="1">
      <c r="A33" s="432" t="s">
        <v>414</v>
      </c>
      <c r="B33" s="439" t="s">
        <v>79</v>
      </c>
      <c r="C33" s="434">
        <v>1367844.338</v>
      </c>
      <c r="D33" s="435">
        <v>427091.8456</v>
      </c>
      <c r="E33" s="434">
        <v>357432.7306</v>
      </c>
      <c r="F33" s="436">
        <v>0.3122371703672615</v>
      </c>
      <c r="G33" s="437">
        <v>0.26131096987440977</v>
      </c>
      <c r="H33" s="430"/>
      <c r="J33" s="520"/>
      <c r="K33" s="521"/>
      <c r="L33" s="521"/>
      <c r="M33" s="521"/>
      <c r="N33" s="521"/>
      <c r="O33" s="627"/>
      <c r="P33" s="431"/>
    </row>
    <row r="34" spans="1:16" s="423" customFormat="1" ht="15.75" customHeight="1">
      <c r="A34" s="424" t="s">
        <v>414</v>
      </c>
      <c r="B34" s="425" t="s">
        <v>28</v>
      </c>
      <c r="C34" s="426">
        <v>8015594.884</v>
      </c>
      <c r="D34" s="427">
        <v>2522254.127</v>
      </c>
      <c r="E34" s="426">
        <v>2094563.483</v>
      </c>
      <c r="F34" s="428">
        <v>0.3146683637960164</v>
      </c>
      <c r="G34" s="429">
        <v>0.26131104594382343</v>
      </c>
      <c r="H34" s="430"/>
      <c r="J34" s="520"/>
      <c r="K34" s="521"/>
      <c r="L34" s="521"/>
      <c r="M34" s="521"/>
      <c r="N34" s="521"/>
      <c r="O34" s="627"/>
      <c r="P34" s="431"/>
    </row>
    <row r="35" spans="1:16" s="423" customFormat="1" ht="15.75" customHeight="1">
      <c r="A35" s="432" t="s">
        <v>327</v>
      </c>
      <c r="B35" s="433" t="s">
        <v>41</v>
      </c>
      <c r="C35" s="434">
        <v>830180.976</v>
      </c>
      <c r="D35" s="435">
        <v>262129.5432</v>
      </c>
      <c r="E35" s="434">
        <v>236846.2402</v>
      </c>
      <c r="F35" s="436">
        <v>0.3157498795780644</v>
      </c>
      <c r="G35" s="437">
        <v>0.28529470928276246</v>
      </c>
      <c r="H35" s="430"/>
      <c r="J35" s="520"/>
      <c r="K35" s="521"/>
      <c r="L35" s="521"/>
      <c r="M35" s="521"/>
      <c r="N35" s="521"/>
      <c r="O35" s="627"/>
      <c r="P35" s="431"/>
    </row>
    <row r="36" spans="1:16" s="423" customFormat="1" ht="15.75" customHeight="1">
      <c r="A36" s="424" t="s">
        <v>327</v>
      </c>
      <c r="B36" s="425" t="s">
        <v>415</v>
      </c>
      <c r="C36" s="426">
        <v>240953.802</v>
      </c>
      <c r="D36" s="427">
        <v>76238.8098</v>
      </c>
      <c r="E36" s="426">
        <v>70315.6458</v>
      </c>
      <c r="F36" s="428">
        <v>0.31640426159368096</v>
      </c>
      <c r="G36" s="429">
        <v>0.29182210538433423</v>
      </c>
      <c r="H36" s="430"/>
      <c r="J36" s="520"/>
      <c r="K36" s="521"/>
      <c r="L36" s="521"/>
      <c r="M36" s="521"/>
      <c r="N36" s="521"/>
      <c r="O36" s="627"/>
      <c r="P36" s="431"/>
    </row>
    <row r="37" spans="1:16" s="423" customFormat="1" ht="15.75" customHeight="1">
      <c r="A37" s="432" t="s">
        <v>327</v>
      </c>
      <c r="B37" s="433" t="s">
        <v>45</v>
      </c>
      <c r="C37" s="434">
        <v>970455.242</v>
      </c>
      <c r="D37" s="435">
        <v>307187.6932</v>
      </c>
      <c r="E37" s="434">
        <v>266512.85919999995</v>
      </c>
      <c r="F37" s="436">
        <v>0.3165397845313509</v>
      </c>
      <c r="G37" s="437">
        <v>0.27462663672231463</v>
      </c>
      <c r="H37" s="430"/>
      <c r="J37" s="520"/>
      <c r="K37" s="521"/>
      <c r="L37" s="521"/>
      <c r="M37" s="521"/>
      <c r="N37" s="521"/>
      <c r="O37" s="627"/>
      <c r="P37" s="431"/>
    </row>
    <row r="38" spans="1:16" s="423" customFormat="1" ht="15.75" customHeight="1">
      <c r="A38" s="424" t="s">
        <v>327</v>
      </c>
      <c r="B38" s="425" t="s">
        <v>49</v>
      </c>
      <c r="C38" s="426">
        <v>501170.668</v>
      </c>
      <c r="D38" s="427">
        <v>161897.8432</v>
      </c>
      <c r="E38" s="426">
        <v>151647.8432</v>
      </c>
      <c r="F38" s="428">
        <v>0.3230393427573858</v>
      </c>
      <c r="G38" s="429">
        <v>0.3025872280298735</v>
      </c>
      <c r="H38" s="430"/>
      <c r="J38" s="520"/>
      <c r="K38" s="521"/>
      <c r="L38" s="521"/>
      <c r="M38" s="521"/>
      <c r="N38" s="521"/>
      <c r="O38" s="627"/>
      <c r="P38" s="431"/>
    </row>
    <row r="39" spans="1:16" s="423" customFormat="1" ht="15.75" customHeight="1">
      <c r="A39" s="432" t="s">
        <v>327</v>
      </c>
      <c r="B39" s="433" t="s">
        <v>68</v>
      </c>
      <c r="C39" s="435">
        <v>640696.195</v>
      </c>
      <c r="D39" s="435">
        <v>207638.0534</v>
      </c>
      <c r="E39" s="435">
        <v>195539.9774</v>
      </c>
      <c r="F39" s="436">
        <v>0.32408192060513175</v>
      </c>
      <c r="G39" s="437">
        <v>0.30519921754803</v>
      </c>
      <c r="H39" s="430"/>
      <c r="J39" s="520"/>
      <c r="K39" s="521"/>
      <c r="L39" s="521"/>
      <c r="M39" s="521"/>
      <c r="N39" s="521"/>
      <c r="O39" s="627"/>
      <c r="P39" s="431"/>
    </row>
    <row r="40" spans="1:16" s="423" customFormat="1" ht="15.75" customHeight="1">
      <c r="A40" s="424" t="s">
        <v>327</v>
      </c>
      <c r="B40" s="425" t="s">
        <v>36</v>
      </c>
      <c r="C40" s="426">
        <v>3337972.357</v>
      </c>
      <c r="D40" s="427">
        <v>1082710.1342</v>
      </c>
      <c r="E40" s="426">
        <v>968540.5382</v>
      </c>
      <c r="F40" s="428">
        <v>0.3243616238850716</v>
      </c>
      <c r="G40" s="429">
        <v>0.2901583460297062</v>
      </c>
      <c r="H40" s="430"/>
      <c r="J40" s="520"/>
      <c r="K40" s="521"/>
      <c r="L40" s="521"/>
      <c r="M40" s="521"/>
      <c r="N40" s="521"/>
      <c r="O40" s="627"/>
      <c r="P40" s="431"/>
    </row>
    <row r="41" spans="1:16" s="423" customFormat="1" ht="15.75" customHeight="1">
      <c r="A41" s="432" t="s">
        <v>416</v>
      </c>
      <c r="B41" s="433" t="s">
        <v>26</v>
      </c>
      <c r="C41" s="434">
        <v>12014971.551</v>
      </c>
      <c r="D41" s="435">
        <v>3940201.4760000007</v>
      </c>
      <c r="E41" s="434">
        <v>3240761.6520000007</v>
      </c>
      <c r="F41" s="436">
        <v>0.3279409742482544</v>
      </c>
      <c r="G41" s="437">
        <v>0.26972695176546413</v>
      </c>
      <c r="H41" s="430"/>
      <c r="J41" s="520"/>
      <c r="K41" s="521"/>
      <c r="L41" s="521"/>
      <c r="M41" s="521"/>
      <c r="N41" s="521"/>
      <c r="O41" s="627"/>
      <c r="P41" s="431"/>
    </row>
    <row r="42" spans="1:16" s="423" customFormat="1" ht="15.75" customHeight="1">
      <c r="A42" s="424" t="s">
        <v>416</v>
      </c>
      <c r="B42" s="425" t="s">
        <v>417</v>
      </c>
      <c r="C42" s="426">
        <v>172596.286</v>
      </c>
      <c r="D42" s="427">
        <v>56921.339</v>
      </c>
      <c r="E42" s="426">
        <v>56921.339</v>
      </c>
      <c r="F42" s="428">
        <v>0.3297946921059472</v>
      </c>
      <c r="G42" s="429">
        <v>0.3297946921059472</v>
      </c>
      <c r="H42" s="430"/>
      <c r="J42" s="520"/>
      <c r="K42" s="521"/>
      <c r="L42" s="521"/>
      <c r="M42" s="521"/>
      <c r="N42" s="521"/>
      <c r="O42" s="627"/>
      <c r="P42" s="431"/>
    </row>
    <row r="43" spans="1:16" s="423" customFormat="1" ht="15.75" customHeight="1">
      <c r="A43" s="432" t="s">
        <v>416</v>
      </c>
      <c r="B43" s="433" t="s">
        <v>50</v>
      </c>
      <c r="C43" s="434">
        <v>3758795.888</v>
      </c>
      <c r="D43" s="435">
        <v>1244510.6412</v>
      </c>
      <c r="E43" s="434">
        <v>1058327.3832</v>
      </c>
      <c r="F43" s="436">
        <v>0.33109290269607744</v>
      </c>
      <c r="G43" s="437">
        <v>0.28156021628594485</v>
      </c>
      <c r="H43" s="430"/>
      <c r="J43" s="520"/>
      <c r="K43" s="521"/>
      <c r="L43" s="521"/>
      <c r="M43" s="521"/>
      <c r="N43" s="521"/>
      <c r="O43" s="627"/>
      <c r="P43" s="431"/>
    </row>
    <row r="44" spans="1:16" s="423" customFormat="1" ht="15.75" customHeight="1">
      <c r="A44" s="424" t="s">
        <v>416</v>
      </c>
      <c r="B44" s="425" t="s">
        <v>71</v>
      </c>
      <c r="C44" s="426">
        <v>484793.695</v>
      </c>
      <c r="D44" s="427">
        <v>161068.2678</v>
      </c>
      <c r="E44" s="426">
        <v>154427.2678</v>
      </c>
      <c r="F44" s="428">
        <v>0.3322408469029285</v>
      </c>
      <c r="G44" s="429">
        <v>0.3185422364042915</v>
      </c>
      <c r="H44" s="430"/>
      <c r="J44" s="520"/>
      <c r="K44" s="521"/>
      <c r="L44" s="521"/>
      <c r="M44" s="521"/>
      <c r="N44" s="521"/>
      <c r="O44" s="627"/>
      <c r="P44" s="431"/>
    </row>
    <row r="45" spans="1:16" s="423" customFormat="1" ht="15.75" customHeight="1">
      <c r="A45" s="432" t="s">
        <v>416</v>
      </c>
      <c r="B45" s="433" t="s">
        <v>39</v>
      </c>
      <c r="C45" s="434">
        <v>1606763.387</v>
      </c>
      <c r="D45" s="435">
        <v>537392.1140000001</v>
      </c>
      <c r="E45" s="434">
        <v>494162.76200000005</v>
      </c>
      <c r="F45" s="436">
        <v>0.3344562854418589</v>
      </c>
      <c r="G45" s="437">
        <v>0.3075516693983518</v>
      </c>
      <c r="H45" s="430"/>
      <c r="J45" s="520"/>
      <c r="K45" s="521"/>
      <c r="L45" s="521"/>
      <c r="M45" s="521"/>
      <c r="N45" s="521"/>
      <c r="O45" s="627"/>
      <c r="P45" s="431"/>
    </row>
    <row r="46" spans="1:16" s="423" customFormat="1" ht="15.75" customHeight="1">
      <c r="A46" s="424" t="s">
        <v>321</v>
      </c>
      <c r="B46" s="425" t="s">
        <v>27</v>
      </c>
      <c r="C46" s="426">
        <v>21356188.148</v>
      </c>
      <c r="D46" s="427">
        <v>7175285.032</v>
      </c>
      <c r="E46" s="426">
        <v>6060701.101</v>
      </c>
      <c r="F46" s="428">
        <v>0.3359815423180734</v>
      </c>
      <c r="G46" s="429">
        <v>0.2837913329382043</v>
      </c>
      <c r="H46" s="430"/>
      <c r="J46" s="520"/>
      <c r="K46" s="521"/>
      <c r="L46" s="521"/>
      <c r="M46" s="521"/>
      <c r="N46" s="521"/>
      <c r="O46" s="627"/>
      <c r="P46" s="431"/>
    </row>
    <row r="47" spans="1:16" s="423" customFormat="1" ht="15.75" customHeight="1">
      <c r="A47" s="432" t="s">
        <v>321</v>
      </c>
      <c r="B47" s="433" t="s">
        <v>80</v>
      </c>
      <c r="C47" s="434">
        <v>655841.27</v>
      </c>
      <c r="D47" s="435">
        <v>221100.6692</v>
      </c>
      <c r="E47" s="434">
        <v>199651.7902</v>
      </c>
      <c r="F47" s="436">
        <v>0.3371252760595563</v>
      </c>
      <c r="G47" s="437">
        <v>0.3044209008072944</v>
      </c>
      <c r="H47" s="430"/>
      <c r="J47" s="520"/>
      <c r="K47" s="521"/>
      <c r="L47" s="521"/>
      <c r="M47" s="521"/>
      <c r="N47" s="521"/>
      <c r="O47" s="627"/>
      <c r="P47" s="431"/>
    </row>
    <row r="48" spans="1:16" s="423" customFormat="1" ht="15.75" customHeight="1">
      <c r="A48" s="424" t="s">
        <v>321</v>
      </c>
      <c r="B48" s="425" t="s">
        <v>67</v>
      </c>
      <c r="C48" s="427">
        <v>4306070.911</v>
      </c>
      <c r="D48" s="427">
        <v>1468538.2392000002</v>
      </c>
      <c r="E48" s="427">
        <v>1133012.7552</v>
      </c>
      <c r="F48" s="428">
        <v>0.3410390282818081</v>
      </c>
      <c r="G48" s="429">
        <v>0.2631198553432275</v>
      </c>
      <c r="H48" s="430"/>
      <c r="J48" s="520"/>
      <c r="K48" s="521"/>
      <c r="L48" s="521"/>
      <c r="M48" s="521"/>
      <c r="N48" s="521"/>
      <c r="O48" s="627"/>
      <c r="P48" s="431"/>
    </row>
    <row r="49" spans="1:16" s="423" customFormat="1" ht="15.75" customHeight="1">
      <c r="A49" s="432" t="s">
        <v>321</v>
      </c>
      <c r="B49" s="433" t="s">
        <v>51</v>
      </c>
      <c r="C49" s="434">
        <v>1085981.901</v>
      </c>
      <c r="D49" s="435">
        <v>371980.0738</v>
      </c>
      <c r="E49" s="434">
        <v>338893.1898</v>
      </c>
      <c r="F49" s="436">
        <v>0.34252879671150244</v>
      </c>
      <c r="G49" s="437">
        <v>0.3120615449372945</v>
      </c>
      <c r="H49" s="430"/>
      <c r="J49" s="520"/>
      <c r="K49" s="521"/>
      <c r="L49" s="521"/>
      <c r="M49" s="521"/>
      <c r="N49" s="521"/>
      <c r="O49" s="627"/>
      <c r="P49" s="431"/>
    </row>
    <row r="50" spans="1:16" s="423" customFormat="1" ht="15.75" customHeight="1">
      <c r="A50" s="424" t="s">
        <v>321</v>
      </c>
      <c r="B50" s="425" t="s">
        <v>72</v>
      </c>
      <c r="C50" s="426">
        <v>3391599.298</v>
      </c>
      <c r="D50" s="427">
        <v>1163557.4778</v>
      </c>
      <c r="E50" s="426">
        <v>845859.2768000001</v>
      </c>
      <c r="F50" s="428">
        <v>0.34307044422557254</v>
      </c>
      <c r="G50" s="429">
        <v>0.24939835236397084</v>
      </c>
      <c r="H50" s="430"/>
      <c r="J50" s="520"/>
      <c r="K50" s="521"/>
      <c r="L50" s="521"/>
      <c r="M50" s="521"/>
      <c r="N50" s="521"/>
      <c r="O50" s="627"/>
      <c r="P50" s="431"/>
    </row>
    <row r="51" spans="1:16" s="423" customFormat="1" ht="15.75" customHeight="1">
      <c r="A51" s="432" t="s">
        <v>291</v>
      </c>
      <c r="B51" s="433" t="s">
        <v>84</v>
      </c>
      <c r="C51" s="434">
        <v>585571.537</v>
      </c>
      <c r="D51" s="435">
        <v>203050.4864</v>
      </c>
      <c r="E51" s="434">
        <v>183784.9784</v>
      </c>
      <c r="F51" s="436">
        <v>0.3467560726060358</v>
      </c>
      <c r="G51" s="437">
        <v>0.3138557234895111</v>
      </c>
      <c r="H51" s="430"/>
      <c r="J51" s="520"/>
      <c r="K51" s="521"/>
      <c r="L51" s="521"/>
      <c r="M51" s="521"/>
      <c r="N51" s="521"/>
      <c r="O51" s="627"/>
      <c r="P51" s="431"/>
    </row>
    <row r="52" spans="1:16" s="423" customFormat="1" ht="15.75" customHeight="1">
      <c r="A52" s="424" t="s">
        <v>291</v>
      </c>
      <c r="B52" s="425" t="s">
        <v>77</v>
      </c>
      <c r="C52" s="426">
        <v>457323.694</v>
      </c>
      <c r="D52" s="427">
        <v>160965.9776</v>
      </c>
      <c r="E52" s="426">
        <v>127862.39360000001</v>
      </c>
      <c r="F52" s="428">
        <v>0.35197384196761083</v>
      </c>
      <c r="G52" s="429">
        <v>0.27958838625142396</v>
      </c>
      <c r="H52" s="430"/>
      <c r="J52" s="520"/>
      <c r="K52" s="521"/>
      <c r="L52" s="521"/>
      <c r="M52" s="521"/>
      <c r="N52" s="521"/>
      <c r="O52" s="627"/>
      <c r="P52" s="431"/>
    </row>
    <row r="53" spans="1:16" s="423" customFormat="1" ht="15.75" customHeight="1">
      <c r="A53" s="432" t="s">
        <v>291</v>
      </c>
      <c r="B53" s="433" t="s">
        <v>418</v>
      </c>
      <c r="C53" s="434">
        <v>85019</v>
      </c>
      <c r="D53" s="435">
        <v>30172</v>
      </c>
      <c r="E53" s="434">
        <v>30172</v>
      </c>
      <c r="F53" s="436">
        <v>0.35488537856243896</v>
      </c>
      <c r="G53" s="437">
        <v>0.35488537856243896</v>
      </c>
      <c r="H53" s="430"/>
      <c r="J53" s="520"/>
      <c r="K53" s="521"/>
      <c r="L53" s="521"/>
      <c r="M53" s="521"/>
      <c r="N53" s="521"/>
      <c r="O53" s="627"/>
      <c r="P53" s="431"/>
    </row>
    <row r="54" spans="1:16" s="423" customFormat="1" ht="15.75" customHeight="1">
      <c r="A54" s="424" t="s">
        <v>419</v>
      </c>
      <c r="B54" s="425" t="s">
        <v>78</v>
      </c>
      <c r="C54" s="426">
        <v>1484685.991</v>
      </c>
      <c r="D54" s="427">
        <v>527993.6682</v>
      </c>
      <c r="E54" s="426">
        <v>457418.94419999997</v>
      </c>
      <c r="F54" s="428">
        <v>0.3556264903155539</v>
      </c>
      <c r="G54" s="429">
        <v>0.30809137216409554</v>
      </c>
      <c r="H54" s="430"/>
      <c r="J54" s="520"/>
      <c r="K54" s="521"/>
      <c r="L54" s="521"/>
      <c r="M54" s="521"/>
      <c r="N54" s="521"/>
      <c r="O54" s="627"/>
      <c r="P54" s="431"/>
    </row>
    <row r="55" spans="1:16" s="423" customFormat="1" ht="15.75" customHeight="1">
      <c r="A55" s="432" t="s">
        <v>419</v>
      </c>
      <c r="B55" s="433" t="s">
        <v>40</v>
      </c>
      <c r="C55" s="434">
        <v>642920.573</v>
      </c>
      <c r="D55" s="435">
        <v>232024.26</v>
      </c>
      <c r="E55" s="434">
        <v>209648.676</v>
      </c>
      <c r="F55" s="436">
        <v>0.3608910178707254</v>
      </c>
      <c r="G55" s="437">
        <v>0.32608798785476106</v>
      </c>
      <c r="H55" s="430"/>
      <c r="J55" s="520"/>
      <c r="K55" s="521"/>
      <c r="L55" s="521"/>
      <c r="M55" s="521"/>
      <c r="N55" s="521"/>
      <c r="O55" s="627"/>
      <c r="P55" s="431"/>
    </row>
    <row r="56" spans="1:16" s="423" customFormat="1" ht="15.75" customHeight="1">
      <c r="A56" s="424" t="s">
        <v>419</v>
      </c>
      <c r="B56" s="425" t="s">
        <v>53</v>
      </c>
      <c r="C56" s="426">
        <v>433819.367</v>
      </c>
      <c r="D56" s="427">
        <v>156666.6734</v>
      </c>
      <c r="E56" s="426">
        <v>145544.6734</v>
      </c>
      <c r="F56" s="428">
        <v>0.36113342399487663</v>
      </c>
      <c r="G56" s="429">
        <v>0.33549602546905194</v>
      </c>
      <c r="H56" s="430"/>
      <c r="J56" s="520"/>
      <c r="K56" s="521"/>
      <c r="L56" s="521"/>
      <c r="M56" s="521"/>
      <c r="N56" s="521"/>
      <c r="O56" s="627"/>
      <c r="P56" s="431"/>
    </row>
    <row r="57" spans="1:16" s="423" customFormat="1" ht="15.75" customHeight="1">
      <c r="A57" s="432" t="s">
        <v>419</v>
      </c>
      <c r="B57" s="433" t="s">
        <v>32</v>
      </c>
      <c r="C57" s="434">
        <v>1267347.873</v>
      </c>
      <c r="D57" s="435">
        <v>460881.533</v>
      </c>
      <c r="E57" s="434">
        <v>346048.901</v>
      </c>
      <c r="F57" s="436">
        <v>0.36365826843503135</v>
      </c>
      <c r="G57" s="437">
        <v>0.27304965619333155</v>
      </c>
      <c r="H57" s="430"/>
      <c r="J57" s="520"/>
      <c r="K57" s="521"/>
      <c r="L57" s="521"/>
      <c r="M57" s="521"/>
      <c r="N57" s="521"/>
      <c r="O57" s="627"/>
      <c r="P57" s="431"/>
    </row>
    <row r="58" spans="1:16" s="423" customFormat="1" ht="15.75" customHeight="1">
      <c r="A58" s="424" t="s">
        <v>420</v>
      </c>
      <c r="B58" s="425" t="s">
        <v>85</v>
      </c>
      <c r="C58" s="426">
        <v>1018411.742</v>
      </c>
      <c r="D58" s="427">
        <v>372070.34239999996</v>
      </c>
      <c r="E58" s="426">
        <v>332186.06239999994</v>
      </c>
      <c r="F58" s="428">
        <v>0.3653437279398532</v>
      </c>
      <c r="G58" s="429">
        <v>0.3261805109862922</v>
      </c>
      <c r="H58" s="430"/>
      <c r="J58" s="520"/>
      <c r="K58" s="521"/>
      <c r="L58" s="521"/>
      <c r="M58" s="521"/>
      <c r="N58" s="521"/>
      <c r="O58" s="627"/>
      <c r="P58" s="431"/>
    </row>
    <row r="59" spans="1:16" s="423" customFormat="1" ht="15.75" customHeight="1">
      <c r="A59" s="432" t="s">
        <v>420</v>
      </c>
      <c r="B59" s="433" t="s">
        <v>44</v>
      </c>
      <c r="C59" s="434">
        <v>292772.792</v>
      </c>
      <c r="D59" s="435">
        <v>108225.36</v>
      </c>
      <c r="E59" s="434">
        <v>90637.524</v>
      </c>
      <c r="F59" s="436">
        <v>0.36965648092053577</v>
      </c>
      <c r="G59" s="437">
        <v>0.3095831527951545</v>
      </c>
      <c r="H59" s="430"/>
      <c r="J59" s="520"/>
      <c r="K59" s="521"/>
      <c r="L59" s="521"/>
      <c r="M59" s="521"/>
      <c r="N59" s="521"/>
      <c r="O59" s="627"/>
      <c r="P59" s="431"/>
    </row>
    <row r="60" spans="1:16" s="423" customFormat="1" ht="15.75" customHeight="1">
      <c r="A60" s="424" t="s">
        <v>420</v>
      </c>
      <c r="B60" s="425" t="s">
        <v>30</v>
      </c>
      <c r="C60" s="426">
        <v>2586058.71</v>
      </c>
      <c r="D60" s="427">
        <v>959526.0834</v>
      </c>
      <c r="E60" s="426">
        <v>718806.9984</v>
      </c>
      <c r="F60" s="428">
        <v>0.3710380122808581</v>
      </c>
      <c r="G60" s="429">
        <v>0.27795463251489755</v>
      </c>
      <c r="H60" s="430"/>
      <c r="J60" s="520"/>
      <c r="K60" s="521"/>
      <c r="L60" s="521"/>
      <c r="M60" s="521"/>
      <c r="N60" s="521"/>
      <c r="O60" s="627"/>
      <c r="P60" s="431"/>
    </row>
    <row r="61" spans="1:16" s="423" customFormat="1" ht="15.75" customHeight="1">
      <c r="A61" s="432" t="s">
        <v>420</v>
      </c>
      <c r="B61" s="433" t="s">
        <v>33</v>
      </c>
      <c r="C61" s="434">
        <v>1012248.374</v>
      </c>
      <c r="D61" s="435">
        <v>378995.5872</v>
      </c>
      <c r="E61" s="434">
        <v>353928.9832</v>
      </c>
      <c r="F61" s="436">
        <v>0.37440967744147746</v>
      </c>
      <c r="G61" s="437">
        <v>0.34964638352681615</v>
      </c>
      <c r="H61" s="430"/>
      <c r="J61" s="520"/>
      <c r="K61" s="521"/>
      <c r="L61" s="521"/>
      <c r="M61" s="521"/>
      <c r="N61" s="521"/>
      <c r="O61" s="627"/>
      <c r="P61" s="431"/>
    </row>
    <row r="62" spans="1:16" s="423" customFormat="1" ht="15.75" customHeight="1">
      <c r="A62" s="424" t="s">
        <v>421</v>
      </c>
      <c r="B62" s="425" t="s">
        <v>25</v>
      </c>
      <c r="C62" s="426">
        <v>25289805.631</v>
      </c>
      <c r="D62" s="427">
        <v>9748619.4148</v>
      </c>
      <c r="E62" s="426">
        <v>8313031.8028</v>
      </c>
      <c r="F62" s="428">
        <v>0.3854762490879027</v>
      </c>
      <c r="G62" s="429">
        <v>0.32871078268035264</v>
      </c>
      <c r="H62" s="430"/>
      <c r="J62" s="520"/>
      <c r="K62" s="521"/>
      <c r="L62" s="521"/>
      <c r="M62" s="521"/>
      <c r="N62" s="521"/>
      <c r="O62" s="627"/>
      <c r="P62" s="431"/>
    </row>
    <row r="63" spans="1:16" s="423" customFormat="1" ht="15.75" customHeight="1">
      <c r="A63" s="432" t="s">
        <v>421</v>
      </c>
      <c r="B63" s="433" t="s">
        <v>31</v>
      </c>
      <c r="C63" s="434">
        <v>1608109.693</v>
      </c>
      <c r="D63" s="435">
        <v>620362.0986</v>
      </c>
      <c r="E63" s="434">
        <v>483890.0826</v>
      </c>
      <c r="F63" s="436">
        <v>0.38577100884373566</v>
      </c>
      <c r="G63" s="437">
        <v>0.30090614135736077</v>
      </c>
      <c r="H63" s="430"/>
      <c r="J63" s="520"/>
      <c r="K63" s="521"/>
      <c r="L63" s="521"/>
      <c r="M63" s="521"/>
      <c r="N63" s="521"/>
      <c r="O63" s="627"/>
      <c r="P63" s="431"/>
    </row>
    <row r="64" spans="1:16" s="423" customFormat="1" ht="15.75" customHeight="1">
      <c r="A64" s="424" t="s">
        <v>421</v>
      </c>
      <c r="B64" s="425" t="s">
        <v>75</v>
      </c>
      <c r="C64" s="426">
        <v>6393196.968</v>
      </c>
      <c r="D64" s="427">
        <v>2476363.5612</v>
      </c>
      <c r="E64" s="426">
        <v>2146719.9252</v>
      </c>
      <c r="F64" s="428">
        <v>0.387343542455362</v>
      </c>
      <c r="G64" s="429">
        <v>0.33578191567458676</v>
      </c>
      <c r="H64" s="430"/>
      <c r="J64" s="520"/>
      <c r="K64" s="521"/>
      <c r="L64" s="521"/>
      <c r="M64" s="521"/>
      <c r="N64" s="521"/>
      <c r="O64" s="627"/>
      <c r="P64" s="431"/>
    </row>
    <row r="65" spans="1:16" s="423" customFormat="1" ht="15.75" customHeight="1">
      <c r="A65" s="432" t="s">
        <v>421</v>
      </c>
      <c r="B65" s="433" t="s">
        <v>62</v>
      </c>
      <c r="C65" s="434">
        <v>323750.509</v>
      </c>
      <c r="D65" s="435">
        <v>127509.3226</v>
      </c>
      <c r="E65" s="434">
        <v>105597.3226</v>
      </c>
      <c r="F65" s="436">
        <v>0.39385057028589876</v>
      </c>
      <c r="G65" s="437">
        <v>0.32616882341334014</v>
      </c>
      <c r="H65" s="430"/>
      <c r="J65" s="520"/>
      <c r="K65" s="521"/>
      <c r="L65" s="521"/>
      <c r="M65" s="521"/>
      <c r="N65" s="521"/>
      <c r="O65" s="627"/>
      <c r="P65" s="431"/>
    </row>
    <row r="66" spans="1:16" s="423" customFormat="1" ht="15.75" customHeight="1">
      <c r="A66" s="424" t="s">
        <v>143</v>
      </c>
      <c r="B66" s="425" t="s">
        <v>43</v>
      </c>
      <c r="C66" s="426">
        <v>354855.749</v>
      </c>
      <c r="D66" s="427">
        <v>140900.362</v>
      </c>
      <c r="E66" s="426">
        <v>117799.24599999998</v>
      </c>
      <c r="F66" s="428">
        <v>0.39706377139743054</v>
      </c>
      <c r="G66" s="429">
        <v>0.33196375240351533</v>
      </c>
      <c r="H66" s="430"/>
      <c r="J66" s="520"/>
      <c r="K66" s="521"/>
      <c r="L66" s="521"/>
      <c r="M66" s="521"/>
      <c r="N66" s="521"/>
      <c r="O66" s="627"/>
      <c r="P66" s="431"/>
    </row>
    <row r="67" spans="1:16" s="423" customFormat="1" ht="15.75" customHeight="1">
      <c r="A67" s="432" t="s">
        <v>422</v>
      </c>
      <c r="B67" s="433" t="s">
        <v>48</v>
      </c>
      <c r="C67" s="434">
        <v>97445</v>
      </c>
      <c r="D67" s="435">
        <v>39670</v>
      </c>
      <c r="E67" s="434">
        <v>39670</v>
      </c>
      <c r="F67" s="436">
        <v>0.4071014418389861</v>
      </c>
      <c r="G67" s="437">
        <v>0.4071014418389861</v>
      </c>
      <c r="H67" s="430"/>
      <c r="J67" s="520"/>
      <c r="K67" s="521"/>
      <c r="L67" s="521"/>
      <c r="M67" s="521"/>
      <c r="N67" s="521"/>
      <c r="O67" s="627"/>
      <c r="P67" s="431"/>
    </row>
    <row r="68" spans="1:16" s="423" customFormat="1" ht="15.75" customHeight="1">
      <c r="A68" s="424" t="s">
        <v>422</v>
      </c>
      <c r="B68" s="438" t="s">
        <v>59</v>
      </c>
      <c r="C68" s="427">
        <v>868147.111</v>
      </c>
      <c r="D68" s="427">
        <v>354574.2688</v>
      </c>
      <c r="E68" s="427">
        <v>314625.8968</v>
      </c>
      <c r="F68" s="428">
        <v>0.408426480152164</v>
      </c>
      <c r="G68" s="429">
        <v>0.36241080896714517</v>
      </c>
      <c r="H68" s="430"/>
      <c r="J68" s="520"/>
      <c r="K68" s="521"/>
      <c r="L68" s="521"/>
      <c r="M68" s="521"/>
      <c r="N68" s="521"/>
      <c r="O68" s="627"/>
      <c r="P68" s="431"/>
    </row>
    <row r="69" spans="1:16" s="423" customFormat="1" ht="15.75" customHeight="1">
      <c r="A69" s="432" t="s">
        <v>422</v>
      </c>
      <c r="B69" s="439" t="s">
        <v>60</v>
      </c>
      <c r="C69" s="435">
        <v>492429.189</v>
      </c>
      <c r="D69" s="435">
        <v>201692.3054</v>
      </c>
      <c r="E69" s="435">
        <v>164422.8494</v>
      </c>
      <c r="F69" s="436">
        <v>0.4095864134487771</v>
      </c>
      <c r="G69" s="437">
        <v>0.333901509238113</v>
      </c>
      <c r="H69" s="430"/>
      <c r="J69" s="520"/>
      <c r="K69" s="521"/>
      <c r="L69" s="521"/>
      <c r="M69" s="521"/>
      <c r="N69" s="521"/>
      <c r="O69" s="627"/>
      <c r="P69" s="431"/>
    </row>
    <row r="70" spans="1:16" s="423" customFormat="1" ht="15.75" customHeight="1">
      <c r="A70" s="424" t="s">
        <v>147</v>
      </c>
      <c r="B70" s="438" t="s">
        <v>54</v>
      </c>
      <c r="C70" s="426">
        <v>384867.463</v>
      </c>
      <c r="D70" s="427">
        <v>161726.722</v>
      </c>
      <c r="E70" s="426">
        <v>153769.722</v>
      </c>
      <c r="F70" s="428">
        <v>0.4202140673034759</v>
      </c>
      <c r="G70" s="429">
        <v>0.3995394175474896</v>
      </c>
      <c r="H70" s="430"/>
      <c r="J70" s="1"/>
      <c r="K70" s="521"/>
      <c r="L70" s="521"/>
      <c r="M70" s="521"/>
      <c r="N70" s="521"/>
      <c r="O70" s="627"/>
      <c r="P70" s="431"/>
    </row>
    <row r="71" spans="1:16" s="423" customFormat="1" ht="15.75" customHeight="1">
      <c r="A71" s="432" t="s">
        <v>423</v>
      </c>
      <c r="B71" s="433" t="s">
        <v>61</v>
      </c>
      <c r="C71" s="434">
        <v>351571.887</v>
      </c>
      <c r="D71" s="435">
        <v>150028.95859999998</v>
      </c>
      <c r="E71" s="434">
        <v>113889.0066</v>
      </c>
      <c r="F71" s="436">
        <v>0.4267376435590824</v>
      </c>
      <c r="G71" s="437">
        <v>0.3239423025880337</v>
      </c>
      <c r="H71" s="430"/>
      <c r="J71" s="11"/>
      <c r="K71" s="383"/>
      <c r="L71" s="383"/>
      <c r="M71" s="383"/>
      <c r="N71" s="383"/>
      <c r="O71" s="627"/>
      <c r="P71" s="431"/>
    </row>
    <row r="72" spans="1:16" s="423" customFormat="1" ht="15.75" customHeight="1">
      <c r="A72" s="424" t="s">
        <v>423</v>
      </c>
      <c r="B72" s="425" t="s">
        <v>35</v>
      </c>
      <c r="C72" s="427">
        <v>753807.488</v>
      </c>
      <c r="D72" s="427">
        <v>322743.9758</v>
      </c>
      <c r="E72" s="427">
        <v>252595.5958</v>
      </c>
      <c r="F72" s="428">
        <v>0.4281517243299127</v>
      </c>
      <c r="G72" s="429">
        <v>0.33509297774447155</v>
      </c>
      <c r="H72" s="430"/>
      <c r="J72" s="11"/>
      <c r="K72" s="11"/>
      <c r="L72" s="11"/>
      <c r="M72" s="11"/>
      <c r="N72" s="11"/>
      <c r="O72" s="627"/>
      <c r="P72" s="431"/>
    </row>
    <row r="73" spans="1:16" s="423" customFormat="1" ht="15.75" customHeight="1">
      <c r="A73" s="432" t="s">
        <v>389</v>
      </c>
      <c r="B73" s="433" t="s">
        <v>64</v>
      </c>
      <c r="C73" s="434">
        <v>912741.111</v>
      </c>
      <c r="D73" s="435">
        <v>400558.279</v>
      </c>
      <c r="E73" s="434">
        <v>357627.61899999995</v>
      </c>
      <c r="F73" s="436">
        <v>0.43885201857638245</v>
      </c>
      <c r="G73" s="437">
        <v>0.3918171480280786</v>
      </c>
      <c r="H73" s="430"/>
      <c r="K73" s="11"/>
      <c r="L73" s="11"/>
      <c r="M73" s="11"/>
      <c r="N73" s="11"/>
      <c r="O73" s="627"/>
      <c r="P73" s="431"/>
    </row>
    <row r="74" spans="1:16" s="423" customFormat="1" ht="15.75" customHeight="1">
      <c r="A74" s="424" t="s">
        <v>322</v>
      </c>
      <c r="B74" s="425" t="s">
        <v>424</v>
      </c>
      <c r="C74" s="426">
        <v>171309</v>
      </c>
      <c r="D74" s="427">
        <v>81162</v>
      </c>
      <c r="E74" s="426">
        <v>81162</v>
      </c>
      <c r="F74" s="428">
        <v>0.4737754583822216</v>
      </c>
      <c r="G74" s="429">
        <v>0.4737754583822216</v>
      </c>
      <c r="H74" s="430"/>
      <c r="O74" s="627"/>
      <c r="P74" s="431"/>
    </row>
    <row r="75" spans="1:16" s="423" customFormat="1" ht="15.75" customHeight="1">
      <c r="A75" s="432" t="s">
        <v>323</v>
      </c>
      <c r="B75" s="433" t="s">
        <v>86</v>
      </c>
      <c r="C75" s="434">
        <v>553715.446</v>
      </c>
      <c r="D75" s="435">
        <v>273270.508</v>
      </c>
      <c r="E75" s="434">
        <v>238718.74799999996</v>
      </c>
      <c r="F75" s="436">
        <v>0.49352155511298484</v>
      </c>
      <c r="G75" s="437">
        <v>0.4311217065091588</v>
      </c>
      <c r="H75" s="430"/>
      <c r="O75" s="627"/>
      <c r="P75" s="431"/>
    </row>
    <row r="76" spans="1:16" s="423" customFormat="1" ht="15.75" customHeight="1">
      <c r="A76" s="424" t="s">
        <v>324</v>
      </c>
      <c r="B76" s="425" t="s">
        <v>208</v>
      </c>
      <c r="C76" s="426">
        <v>107020</v>
      </c>
      <c r="D76" s="427">
        <v>56204</v>
      </c>
      <c r="E76" s="426">
        <v>56204</v>
      </c>
      <c r="F76" s="428">
        <v>0.5251728648850682</v>
      </c>
      <c r="G76" s="429">
        <v>0.5251728648850682</v>
      </c>
      <c r="H76" s="430"/>
      <c r="O76" s="627"/>
      <c r="P76" s="431"/>
    </row>
    <row r="77" spans="1:16" s="423" customFormat="1" ht="15.75" customHeight="1">
      <c r="A77" s="432" t="s">
        <v>325</v>
      </c>
      <c r="B77" s="433" t="s">
        <v>47</v>
      </c>
      <c r="C77" s="434">
        <v>38418</v>
      </c>
      <c r="D77" s="435">
        <v>32477</v>
      </c>
      <c r="E77" s="434">
        <v>32477</v>
      </c>
      <c r="F77" s="436">
        <v>0.8453589463272424</v>
      </c>
      <c r="G77" s="437">
        <v>0.8453589463272424</v>
      </c>
      <c r="H77" s="430"/>
      <c r="O77" s="627"/>
      <c r="P77" s="431"/>
    </row>
    <row r="78" spans="1:16" s="423" customFormat="1" ht="15" customHeight="1" thickBot="1">
      <c r="A78" s="628"/>
      <c r="B78" s="629" t="s">
        <v>2</v>
      </c>
      <c r="C78" s="630">
        <v>267884891.0780001</v>
      </c>
      <c r="D78" s="630">
        <v>85895363.38359997</v>
      </c>
      <c r="E78" s="630">
        <v>70784749.82959998</v>
      </c>
      <c r="F78" s="631">
        <v>0.3206428068337374</v>
      </c>
      <c r="G78" s="632">
        <v>0.26423569296780375</v>
      </c>
      <c r="H78" s="430"/>
      <c r="O78" s="627"/>
      <c r="P78" s="431"/>
    </row>
    <row r="79" spans="1:15" s="423" customFormat="1" ht="15" customHeight="1" thickTop="1">
      <c r="A79" s="422"/>
      <c r="B79" s="440"/>
      <c r="C79" s="441"/>
      <c r="D79" s="441"/>
      <c r="E79" s="441"/>
      <c r="F79" s="442"/>
      <c r="G79" s="442"/>
      <c r="H79" s="430"/>
      <c r="O79" s="627"/>
    </row>
    <row r="80" spans="1:15" s="423" customFormat="1" ht="15" customHeight="1">
      <c r="A80" s="423" t="s">
        <v>215</v>
      </c>
      <c r="C80" s="443"/>
      <c r="D80" s="443"/>
      <c r="E80" s="443"/>
      <c r="F80" s="444"/>
      <c r="G80" s="444"/>
      <c r="H80" s="430"/>
      <c r="J80" s="415"/>
      <c r="O80" s="626"/>
    </row>
    <row r="81" spans="1:16" s="423" customFormat="1" ht="15" customHeight="1">
      <c r="A81" s="423" t="s">
        <v>425</v>
      </c>
      <c r="C81" s="445"/>
      <c r="D81" s="445"/>
      <c r="E81" s="445"/>
      <c r="F81" s="446"/>
      <c r="G81" s="446"/>
      <c r="H81" s="430"/>
      <c r="J81" s="415"/>
      <c r="K81" s="415"/>
      <c r="L81" s="415"/>
      <c r="M81" s="415"/>
      <c r="N81" s="415"/>
      <c r="O81" s="626"/>
      <c r="P81" s="415"/>
    </row>
    <row r="82" spans="1:8" ht="15.75">
      <c r="A82" s="423" t="s">
        <v>426</v>
      </c>
      <c r="H82" s="450"/>
    </row>
    <row r="83" ht="15.75">
      <c r="A83" s="423" t="s">
        <v>427</v>
      </c>
    </row>
    <row r="84" ht="15.75">
      <c r="A84" s="423"/>
    </row>
    <row r="85" ht="15.75">
      <c r="A85" s="423"/>
    </row>
  </sheetData>
  <sheetProtection password="E9FB" sheet="1" sort="0" autoFilter="0"/>
  <mergeCells count="1"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I67" sqref="I67"/>
    </sheetView>
  </sheetViews>
  <sheetFormatPr defaultColWidth="9.140625" defaultRowHeight="15"/>
  <cols>
    <col min="1" max="1" width="6.00390625" style="11" customWidth="1"/>
    <col min="2" max="2" width="26.28125" style="11" customWidth="1"/>
    <col min="3" max="7" width="15.7109375" style="11" customWidth="1"/>
    <col min="8" max="8" width="9.140625" style="11" customWidth="1"/>
    <col min="9" max="9" width="19.421875" style="11" customWidth="1"/>
    <col min="10" max="10" width="27.57421875" style="11" customWidth="1"/>
    <col min="11" max="11" width="11.7109375" style="11" customWidth="1"/>
    <col min="12" max="13" width="15.421875" style="11" customWidth="1"/>
    <col min="14" max="14" width="14.421875" style="11" customWidth="1"/>
    <col min="15" max="15" width="12.421875" style="11" bestFit="1" customWidth="1"/>
    <col min="16" max="16384" width="9.140625" style="11" customWidth="1"/>
  </cols>
  <sheetData>
    <row r="1" s="451" customFormat="1" ht="15">
      <c r="A1" s="2" t="s">
        <v>255</v>
      </c>
    </row>
    <row r="2" s="451" customFormat="1" ht="15">
      <c r="A2" s="2" t="s">
        <v>428</v>
      </c>
    </row>
    <row r="3" s="2" customFormat="1" ht="12.75">
      <c r="A3" s="2" t="s">
        <v>256</v>
      </c>
    </row>
    <row r="4" spans="3:14" ht="15">
      <c r="C4" s="735" t="s">
        <v>191</v>
      </c>
      <c r="D4" s="735"/>
      <c r="E4" s="735"/>
      <c r="F4" s="735"/>
      <c r="G4" s="735"/>
      <c r="I4"/>
      <c r="J4"/>
      <c r="L4"/>
      <c r="M4"/>
      <c r="N4"/>
    </row>
    <row r="5" spans="1:14" ht="45">
      <c r="A5" s="452" t="s">
        <v>92</v>
      </c>
      <c r="B5" s="388" t="s">
        <v>0</v>
      </c>
      <c r="C5" s="453" t="s">
        <v>12</v>
      </c>
      <c r="D5" s="453" t="s">
        <v>221</v>
      </c>
      <c r="E5" s="453" t="s">
        <v>222</v>
      </c>
      <c r="F5" s="454" t="s">
        <v>218</v>
      </c>
      <c r="G5" s="455" t="s">
        <v>219</v>
      </c>
      <c r="I5"/>
      <c r="J5"/>
      <c r="L5"/>
      <c r="M5"/>
      <c r="N5"/>
    </row>
    <row r="6" spans="1:14" ht="15" customHeight="1">
      <c r="A6" s="456" t="s">
        <v>151</v>
      </c>
      <c r="B6" s="457" t="s">
        <v>206</v>
      </c>
      <c r="C6" s="458">
        <v>93801560.345</v>
      </c>
      <c r="D6" s="459">
        <v>25100250.766999997</v>
      </c>
      <c r="E6" s="458">
        <v>18740923.827999998</v>
      </c>
      <c r="F6" s="64">
        <f aca="true" t="shared" si="0" ref="F6:F69">+D6/C6</f>
        <v>0.26758884047005027</v>
      </c>
      <c r="G6" s="65">
        <f aca="true" t="shared" si="1" ref="G6:G69">+E6/C6</f>
        <v>0.19979330577307358</v>
      </c>
      <c r="I6" s="520"/>
      <c r="J6" s="520"/>
      <c r="K6" s="602"/>
      <c r="L6" s="521"/>
      <c r="M6" s="521"/>
      <c r="N6" s="521"/>
    </row>
    <row r="7" spans="1:14" ht="15" customHeight="1">
      <c r="A7" s="460" t="s">
        <v>266</v>
      </c>
      <c r="B7" s="461" t="s">
        <v>25</v>
      </c>
      <c r="C7" s="462">
        <v>25289805.631</v>
      </c>
      <c r="D7" s="463">
        <v>7478371.166999999</v>
      </c>
      <c r="E7" s="462">
        <v>6042783.555</v>
      </c>
      <c r="F7" s="66">
        <f t="shared" si="0"/>
        <v>0.29570694516659646</v>
      </c>
      <c r="G7" s="67">
        <f t="shared" si="1"/>
        <v>0.23894147875904645</v>
      </c>
      <c r="I7" s="520"/>
      <c r="J7" s="520"/>
      <c r="K7" s="602"/>
      <c r="L7" s="521"/>
      <c r="M7" s="521"/>
      <c r="N7" s="521"/>
    </row>
    <row r="8" spans="1:14" ht="15" customHeight="1">
      <c r="A8" s="456" t="s">
        <v>266</v>
      </c>
      <c r="B8" s="457" t="s">
        <v>207</v>
      </c>
      <c r="C8" s="458">
        <v>3266046.446</v>
      </c>
      <c r="D8" s="459">
        <v>934840.48</v>
      </c>
      <c r="E8" s="458">
        <v>811186.999</v>
      </c>
      <c r="F8" s="64">
        <f t="shared" si="0"/>
        <v>0.2862300017640349</v>
      </c>
      <c r="G8" s="65">
        <f t="shared" si="1"/>
        <v>0.24836970704855676</v>
      </c>
      <c r="I8" s="520"/>
      <c r="J8" s="520"/>
      <c r="K8" s="602"/>
      <c r="L8" s="521"/>
      <c r="M8" s="521"/>
      <c r="N8" s="521"/>
    </row>
    <row r="9" spans="1:14" ht="15" customHeight="1">
      <c r="A9" s="460" t="s">
        <v>157</v>
      </c>
      <c r="B9" s="461" t="s">
        <v>26</v>
      </c>
      <c r="C9" s="463">
        <v>12014971.551</v>
      </c>
      <c r="D9" s="463">
        <v>3476112.098</v>
      </c>
      <c r="E9" s="462">
        <v>2776672.274</v>
      </c>
      <c r="F9" s="66">
        <f t="shared" si="0"/>
        <v>0.28931505024751264</v>
      </c>
      <c r="G9" s="67">
        <f t="shared" si="1"/>
        <v>0.23110102776472233</v>
      </c>
      <c r="I9" s="520"/>
      <c r="J9" s="520"/>
      <c r="K9" s="602"/>
      <c r="L9" s="521"/>
      <c r="M9" s="521"/>
      <c r="N9" s="521"/>
    </row>
    <row r="10" spans="1:14" ht="14.25" customHeight="1">
      <c r="A10" s="456" t="s">
        <v>333</v>
      </c>
      <c r="B10" s="457" t="s">
        <v>27</v>
      </c>
      <c r="C10" s="459">
        <v>21356188.148</v>
      </c>
      <c r="D10" s="459">
        <v>6238849.134</v>
      </c>
      <c r="E10" s="458">
        <v>5124265.203</v>
      </c>
      <c r="F10" s="64">
        <f t="shared" si="0"/>
        <v>0.29213308530362736</v>
      </c>
      <c r="G10" s="65">
        <f t="shared" si="1"/>
        <v>0.23994287592375824</v>
      </c>
      <c r="I10" s="520"/>
      <c r="J10" s="520"/>
      <c r="K10" s="602"/>
      <c r="L10" s="521"/>
      <c r="M10" s="521"/>
      <c r="N10" s="521"/>
    </row>
    <row r="11" spans="1:14" ht="15" customHeight="1">
      <c r="A11" s="460" t="s">
        <v>333</v>
      </c>
      <c r="B11" s="461" t="s">
        <v>28</v>
      </c>
      <c r="C11" s="462">
        <v>8015594.884</v>
      </c>
      <c r="D11" s="463">
        <v>2241192.912</v>
      </c>
      <c r="E11" s="462">
        <v>1813502.2680000002</v>
      </c>
      <c r="F11" s="66">
        <f t="shared" si="0"/>
        <v>0.27960406488028294</v>
      </c>
      <c r="G11" s="67">
        <f t="shared" si="1"/>
        <v>0.22624674702808997</v>
      </c>
      <c r="I11" s="520"/>
      <c r="J11" s="520"/>
      <c r="K11" s="602"/>
      <c r="L11" s="521"/>
      <c r="M11" s="521"/>
      <c r="N11" s="521"/>
    </row>
    <row r="12" spans="1:14" ht="15" customHeight="1">
      <c r="A12" s="456" t="s">
        <v>333</v>
      </c>
      <c r="B12" s="457" t="s">
        <v>29</v>
      </c>
      <c r="C12" s="458">
        <v>13041503</v>
      </c>
      <c r="D12" s="459">
        <v>3351565.175</v>
      </c>
      <c r="E12" s="458">
        <v>2976089.4469999997</v>
      </c>
      <c r="F12" s="64">
        <f t="shared" si="0"/>
        <v>0.25699224813274973</v>
      </c>
      <c r="G12" s="65">
        <f t="shared" si="1"/>
        <v>0.22820141566505023</v>
      </c>
      <c r="I12" s="520"/>
      <c r="J12" s="520"/>
      <c r="K12" s="602"/>
      <c r="L12" s="521"/>
      <c r="M12" s="521"/>
      <c r="N12" s="521"/>
    </row>
    <row r="13" spans="1:14" ht="15" customHeight="1">
      <c r="A13" s="460" t="s">
        <v>333</v>
      </c>
      <c r="B13" s="461" t="s">
        <v>30</v>
      </c>
      <c r="C13" s="462">
        <v>2586058.71</v>
      </c>
      <c r="D13" s="463">
        <v>888251.63</v>
      </c>
      <c r="E13" s="462">
        <v>647532.545</v>
      </c>
      <c r="F13" s="66">
        <f t="shared" si="0"/>
        <v>0.34347697775198616</v>
      </c>
      <c r="G13" s="67">
        <f t="shared" si="1"/>
        <v>0.2503935979860256</v>
      </c>
      <c r="I13" s="520"/>
      <c r="J13" s="520"/>
      <c r="K13" s="602"/>
      <c r="L13" s="521"/>
      <c r="M13" s="521"/>
      <c r="N13" s="521"/>
    </row>
    <row r="14" spans="1:14" ht="15" customHeight="1">
      <c r="A14" s="456" t="s">
        <v>334</v>
      </c>
      <c r="B14" s="457" t="s">
        <v>31</v>
      </c>
      <c r="C14" s="458">
        <v>1608109.693</v>
      </c>
      <c r="D14" s="459">
        <v>586946.38</v>
      </c>
      <c r="E14" s="458">
        <v>450474.364</v>
      </c>
      <c r="F14" s="64">
        <f t="shared" si="0"/>
        <v>0.3649915068324882</v>
      </c>
      <c r="G14" s="65">
        <f t="shared" si="1"/>
        <v>0.2801266393461133</v>
      </c>
      <c r="I14" s="520"/>
      <c r="J14" s="520"/>
      <c r="K14" s="602"/>
      <c r="L14" s="521"/>
      <c r="M14" s="521"/>
      <c r="N14" s="521"/>
    </row>
    <row r="15" spans="1:14" ht="15" customHeight="1">
      <c r="A15" s="460" t="s">
        <v>334</v>
      </c>
      <c r="B15" s="461" t="s">
        <v>32</v>
      </c>
      <c r="C15" s="463">
        <v>1267347.873</v>
      </c>
      <c r="D15" s="463">
        <v>460881.533</v>
      </c>
      <c r="E15" s="463">
        <v>346048.901</v>
      </c>
      <c r="F15" s="66">
        <f t="shared" si="0"/>
        <v>0.36365826843503135</v>
      </c>
      <c r="G15" s="67">
        <f t="shared" si="1"/>
        <v>0.27304965619333155</v>
      </c>
      <c r="I15" s="520"/>
      <c r="J15" s="520"/>
      <c r="K15" s="602"/>
      <c r="L15" s="521"/>
      <c r="M15" s="521"/>
      <c r="N15" s="521"/>
    </row>
    <row r="16" spans="1:14" ht="15" customHeight="1">
      <c r="A16" s="456" t="s">
        <v>334</v>
      </c>
      <c r="B16" s="457" t="s">
        <v>33</v>
      </c>
      <c r="C16" s="458">
        <v>1012248.374</v>
      </c>
      <c r="D16" s="459">
        <v>368355.853</v>
      </c>
      <c r="E16" s="458">
        <v>343289.249</v>
      </c>
      <c r="F16" s="64">
        <f t="shared" si="0"/>
        <v>0.36389868579823476</v>
      </c>
      <c r="G16" s="65">
        <f t="shared" si="1"/>
        <v>0.33913539188357344</v>
      </c>
      <c r="I16" s="520"/>
      <c r="J16" s="520"/>
      <c r="K16" s="602"/>
      <c r="L16" s="521"/>
      <c r="M16" s="521"/>
      <c r="N16" s="521"/>
    </row>
    <row r="17" spans="1:14" ht="15" customHeight="1">
      <c r="A17" s="460" t="s">
        <v>334</v>
      </c>
      <c r="B17" s="461" t="s">
        <v>34</v>
      </c>
      <c r="C17" s="462">
        <v>5494876.898</v>
      </c>
      <c r="D17" s="463">
        <v>1434440.579</v>
      </c>
      <c r="E17" s="462">
        <v>1283512.079</v>
      </c>
      <c r="F17" s="66">
        <f t="shared" si="0"/>
        <v>0.26105053955296087</v>
      </c>
      <c r="G17" s="67">
        <f t="shared" si="1"/>
        <v>0.23358340920561235</v>
      </c>
      <c r="I17" s="520"/>
      <c r="J17" s="520"/>
      <c r="K17" s="602"/>
      <c r="L17" s="521"/>
      <c r="M17" s="521"/>
      <c r="N17" s="521"/>
    </row>
    <row r="18" spans="1:14" ht="15" customHeight="1">
      <c r="A18" s="456" t="s">
        <v>334</v>
      </c>
      <c r="B18" s="457" t="s">
        <v>35</v>
      </c>
      <c r="C18" s="458">
        <v>753807.488</v>
      </c>
      <c r="D18" s="459">
        <v>287061.778</v>
      </c>
      <c r="E18" s="458">
        <v>216913.398</v>
      </c>
      <c r="F18" s="64">
        <f t="shared" si="0"/>
        <v>0.3808157687072485</v>
      </c>
      <c r="G18" s="65">
        <f t="shared" si="1"/>
        <v>0.2877570221218073</v>
      </c>
      <c r="I18" s="520"/>
      <c r="J18" s="520"/>
      <c r="K18" s="602"/>
      <c r="L18" s="521"/>
      <c r="M18" s="521"/>
      <c r="N18" s="521"/>
    </row>
    <row r="19" spans="1:14" ht="15" customHeight="1">
      <c r="A19" s="460" t="s">
        <v>334</v>
      </c>
      <c r="B19" s="461" t="s">
        <v>36</v>
      </c>
      <c r="C19" s="462">
        <v>3337972.357</v>
      </c>
      <c r="D19" s="463">
        <v>1013561.088</v>
      </c>
      <c r="E19" s="462">
        <v>899391.492</v>
      </c>
      <c r="F19" s="66">
        <f t="shared" si="0"/>
        <v>0.3036457404671072</v>
      </c>
      <c r="G19" s="67">
        <f t="shared" si="1"/>
        <v>0.26944246261174176</v>
      </c>
      <c r="I19" s="520"/>
      <c r="J19" s="520"/>
      <c r="K19" s="602"/>
      <c r="L19" s="521"/>
      <c r="M19" s="521"/>
      <c r="N19" s="521"/>
    </row>
    <row r="20" spans="1:14" ht="15" customHeight="1">
      <c r="A20" s="456" t="s">
        <v>304</v>
      </c>
      <c r="B20" s="457" t="s">
        <v>37</v>
      </c>
      <c r="C20" s="459">
        <v>733925.938</v>
      </c>
      <c r="D20" s="459">
        <v>210262.908</v>
      </c>
      <c r="E20" s="459">
        <v>171809.604</v>
      </c>
      <c r="F20" s="64">
        <f t="shared" si="0"/>
        <v>0.28649063497194455</v>
      </c>
      <c r="G20" s="65">
        <f t="shared" si="1"/>
        <v>0.23409665077132075</v>
      </c>
      <c r="I20" s="520"/>
      <c r="J20" s="520"/>
      <c r="K20" s="602"/>
      <c r="L20" s="521"/>
      <c r="M20" s="521"/>
      <c r="N20" s="521"/>
    </row>
    <row r="21" spans="1:14" ht="15" customHeight="1">
      <c r="A21" s="460" t="s">
        <v>304</v>
      </c>
      <c r="B21" s="461" t="s">
        <v>38</v>
      </c>
      <c r="C21" s="462">
        <v>967820.745</v>
      </c>
      <c r="D21" s="463">
        <v>275573.72</v>
      </c>
      <c r="E21" s="462">
        <v>254473.724</v>
      </c>
      <c r="F21" s="66">
        <f t="shared" si="0"/>
        <v>0.2847363227371201</v>
      </c>
      <c r="G21" s="67">
        <f t="shared" si="1"/>
        <v>0.2629347689793527</v>
      </c>
      <c r="I21" s="520"/>
      <c r="J21" s="520"/>
      <c r="K21" s="602"/>
      <c r="L21" s="521"/>
      <c r="M21" s="521"/>
      <c r="N21" s="521"/>
    </row>
    <row r="22" spans="1:14" ht="15" customHeight="1">
      <c r="A22" s="456" t="s">
        <v>304</v>
      </c>
      <c r="B22" s="457" t="s">
        <v>208</v>
      </c>
      <c r="C22" s="458">
        <v>107020</v>
      </c>
      <c r="D22" s="459">
        <v>56204</v>
      </c>
      <c r="E22" s="458">
        <v>56204</v>
      </c>
      <c r="F22" s="64">
        <f t="shared" si="0"/>
        <v>0.5251728648850682</v>
      </c>
      <c r="G22" s="65">
        <f t="shared" si="1"/>
        <v>0.5251728648850682</v>
      </c>
      <c r="I22" s="520"/>
      <c r="J22" s="520"/>
      <c r="K22" s="602"/>
      <c r="L22" s="521"/>
      <c r="M22" s="521"/>
      <c r="N22" s="521"/>
    </row>
    <row r="23" spans="1:14" ht="15" customHeight="1">
      <c r="A23" s="460" t="s">
        <v>304</v>
      </c>
      <c r="B23" s="461" t="s">
        <v>39</v>
      </c>
      <c r="C23" s="462">
        <v>1606763.387</v>
      </c>
      <c r="D23" s="463">
        <v>537103.106</v>
      </c>
      <c r="E23" s="462">
        <v>493873.754</v>
      </c>
      <c r="F23" s="66">
        <f t="shared" si="0"/>
        <v>0.33427641577197575</v>
      </c>
      <c r="G23" s="67">
        <f t="shared" si="1"/>
        <v>0.3073717997284687</v>
      </c>
      <c r="I23" s="520"/>
      <c r="J23" s="520"/>
      <c r="K23" s="602"/>
      <c r="L23" s="521"/>
      <c r="M23" s="521"/>
      <c r="N23" s="521"/>
    </row>
    <row r="24" spans="1:14" ht="15" customHeight="1">
      <c r="A24" s="456" t="s">
        <v>335</v>
      </c>
      <c r="B24" s="457" t="s">
        <v>40</v>
      </c>
      <c r="C24" s="458">
        <v>642920.573</v>
      </c>
      <c r="D24" s="459">
        <v>222137.488</v>
      </c>
      <c r="E24" s="458">
        <v>199761.904</v>
      </c>
      <c r="F24" s="64">
        <f t="shared" si="0"/>
        <v>0.34551311208390906</v>
      </c>
      <c r="G24" s="65">
        <f t="shared" si="1"/>
        <v>0.3107100820679447</v>
      </c>
      <c r="I24" s="520"/>
      <c r="J24" s="520"/>
      <c r="K24" s="602"/>
      <c r="L24" s="521"/>
      <c r="M24" s="521"/>
      <c r="N24" s="521"/>
    </row>
    <row r="25" spans="1:14" ht="15" customHeight="1">
      <c r="A25" s="460" t="s">
        <v>335</v>
      </c>
      <c r="B25" s="461" t="s">
        <v>41</v>
      </c>
      <c r="C25" s="462">
        <v>830180.976</v>
      </c>
      <c r="D25" s="463">
        <v>260340.025</v>
      </c>
      <c r="E25" s="462">
        <v>235056.722</v>
      </c>
      <c r="F25" s="66">
        <f t="shared" si="0"/>
        <v>0.3135943035630342</v>
      </c>
      <c r="G25" s="67">
        <f t="shared" si="1"/>
        <v>0.2831391332677322</v>
      </c>
      <c r="I25" s="520"/>
      <c r="J25" s="520"/>
      <c r="K25" s="602"/>
      <c r="L25" s="521"/>
      <c r="M25" s="521"/>
      <c r="N25" s="521"/>
    </row>
    <row r="26" spans="1:14" ht="15" customHeight="1">
      <c r="A26" s="456" t="s">
        <v>335</v>
      </c>
      <c r="B26" s="457" t="s">
        <v>42</v>
      </c>
      <c r="C26" s="458">
        <v>3015416.763</v>
      </c>
      <c r="D26" s="459">
        <v>889720.01</v>
      </c>
      <c r="E26" s="458">
        <v>689200.608</v>
      </c>
      <c r="F26" s="64">
        <f t="shared" si="0"/>
        <v>0.29505706173591373</v>
      </c>
      <c r="G26" s="65">
        <f t="shared" si="1"/>
        <v>0.22855898940958433</v>
      </c>
      <c r="I26" s="520"/>
      <c r="J26" s="520"/>
      <c r="K26" s="602"/>
      <c r="L26" s="521"/>
      <c r="M26" s="521"/>
      <c r="N26" s="521"/>
    </row>
    <row r="27" spans="1:14" ht="15" customHeight="1">
      <c r="A27" s="460" t="s">
        <v>336</v>
      </c>
      <c r="B27" s="461" t="s">
        <v>43</v>
      </c>
      <c r="C27" s="462">
        <v>354855.749</v>
      </c>
      <c r="D27" s="463">
        <v>140577.7456</v>
      </c>
      <c r="E27" s="462">
        <v>117476.62959999999</v>
      </c>
      <c r="F27" s="66">
        <f t="shared" si="0"/>
        <v>0.3961546233819083</v>
      </c>
      <c r="G27" s="67">
        <f t="shared" si="1"/>
        <v>0.3310546043879931</v>
      </c>
      <c r="I27" s="520"/>
      <c r="J27" s="520"/>
      <c r="K27" s="602"/>
      <c r="L27" s="521"/>
      <c r="M27" s="521"/>
      <c r="N27" s="521"/>
    </row>
    <row r="28" spans="1:14" ht="15" customHeight="1">
      <c r="A28" s="456" t="s">
        <v>336</v>
      </c>
      <c r="B28" s="457" t="s">
        <v>45</v>
      </c>
      <c r="C28" s="458">
        <v>970455.242</v>
      </c>
      <c r="D28" s="459">
        <v>281006.36699999997</v>
      </c>
      <c r="E28" s="458">
        <v>240331.53299999997</v>
      </c>
      <c r="F28" s="64">
        <f t="shared" si="0"/>
        <v>0.289561388138702</v>
      </c>
      <c r="G28" s="65">
        <f t="shared" si="1"/>
        <v>0.2476482403296658</v>
      </c>
      <c r="I28" s="520"/>
      <c r="J28" s="520"/>
      <c r="K28" s="602"/>
      <c r="L28" s="521"/>
      <c r="M28" s="521"/>
      <c r="N28" s="521"/>
    </row>
    <row r="29" spans="1:14" ht="15" customHeight="1">
      <c r="A29" s="460" t="s">
        <v>336</v>
      </c>
      <c r="B29" s="461" t="s">
        <v>46</v>
      </c>
      <c r="C29" s="463">
        <v>254570.627</v>
      </c>
      <c r="D29" s="463">
        <v>67821.569</v>
      </c>
      <c r="E29" s="463">
        <v>67821.569</v>
      </c>
      <c r="F29" s="66">
        <f t="shared" si="0"/>
        <v>0.26641553190659345</v>
      </c>
      <c r="G29" s="67">
        <f t="shared" si="1"/>
        <v>0.26641553190659345</v>
      </c>
      <c r="I29" s="520"/>
      <c r="J29" s="520"/>
      <c r="K29" s="602"/>
      <c r="L29" s="521"/>
      <c r="M29" s="521"/>
      <c r="N29" s="521"/>
    </row>
    <row r="30" spans="1:14" ht="15" customHeight="1">
      <c r="A30" s="456" t="s">
        <v>336</v>
      </c>
      <c r="B30" s="457" t="s">
        <v>47</v>
      </c>
      <c r="C30" s="459">
        <v>38418</v>
      </c>
      <c r="D30" s="459">
        <v>32477</v>
      </c>
      <c r="E30" s="458">
        <v>32477</v>
      </c>
      <c r="F30" s="64">
        <f t="shared" si="0"/>
        <v>0.8453589463272424</v>
      </c>
      <c r="G30" s="65">
        <f t="shared" si="1"/>
        <v>0.8453589463272424</v>
      </c>
      <c r="I30" s="520"/>
      <c r="J30" s="520"/>
      <c r="K30" s="602"/>
      <c r="L30" s="521"/>
      <c r="M30" s="521"/>
      <c r="N30" s="521"/>
    </row>
    <row r="31" spans="1:14" ht="15" customHeight="1">
      <c r="A31" s="460" t="s">
        <v>336</v>
      </c>
      <c r="B31" s="461" t="s">
        <v>48</v>
      </c>
      <c r="C31" s="462">
        <v>97445</v>
      </c>
      <c r="D31" s="463">
        <v>39670</v>
      </c>
      <c r="E31" s="462">
        <v>39670</v>
      </c>
      <c r="F31" s="66">
        <f t="shared" si="0"/>
        <v>0.4071014418389861</v>
      </c>
      <c r="G31" s="67">
        <f t="shared" si="1"/>
        <v>0.4071014418389861</v>
      </c>
      <c r="I31" s="520"/>
      <c r="J31" s="520"/>
      <c r="K31" s="602"/>
      <c r="L31" s="521"/>
      <c r="M31" s="521"/>
      <c r="N31" s="521"/>
    </row>
    <row r="32" spans="1:14" ht="15" customHeight="1">
      <c r="A32" s="456" t="s">
        <v>336</v>
      </c>
      <c r="B32" s="394" t="s">
        <v>49</v>
      </c>
      <c r="C32" s="458">
        <v>501170.668</v>
      </c>
      <c r="D32" s="459">
        <v>148828.211</v>
      </c>
      <c r="E32" s="458">
        <v>138578.211</v>
      </c>
      <c r="F32" s="64">
        <f t="shared" si="0"/>
        <v>0.29696113620121123</v>
      </c>
      <c r="G32" s="65">
        <f t="shared" si="1"/>
        <v>0.2765090214736989</v>
      </c>
      <c r="I32" s="520"/>
      <c r="J32" s="520"/>
      <c r="K32" s="602"/>
      <c r="L32" s="521"/>
      <c r="M32" s="521"/>
      <c r="N32" s="521"/>
    </row>
    <row r="33" spans="1:14" ht="15" customHeight="1">
      <c r="A33" s="460" t="s">
        <v>336</v>
      </c>
      <c r="B33" s="403" t="s">
        <v>50</v>
      </c>
      <c r="C33" s="462">
        <v>3758795.888</v>
      </c>
      <c r="D33" s="463">
        <v>1184560.327</v>
      </c>
      <c r="E33" s="462">
        <v>998377.0690000001</v>
      </c>
      <c r="F33" s="66">
        <f t="shared" si="0"/>
        <v>0.31514356253866377</v>
      </c>
      <c r="G33" s="67">
        <f t="shared" si="1"/>
        <v>0.2656108761285311</v>
      </c>
      <c r="I33" s="520"/>
      <c r="J33" s="520"/>
      <c r="K33" s="602"/>
      <c r="L33" s="521"/>
      <c r="M33" s="521"/>
      <c r="N33" s="521"/>
    </row>
    <row r="34" spans="1:14" ht="15" customHeight="1">
      <c r="A34" s="456" t="s">
        <v>336</v>
      </c>
      <c r="B34" s="394" t="s">
        <v>51</v>
      </c>
      <c r="C34" s="458">
        <v>1085981.901</v>
      </c>
      <c r="D34" s="459">
        <v>363475.023</v>
      </c>
      <c r="E34" s="458">
        <v>330388.13899999997</v>
      </c>
      <c r="F34" s="64">
        <f t="shared" si="0"/>
        <v>0.334697127701026</v>
      </c>
      <c r="G34" s="65">
        <f t="shared" si="1"/>
        <v>0.304229875926818</v>
      </c>
      <c r="I34" s="520"/>
      <c r="J34" s="520"/>
      <c r="K34" s="602"/>
      <c r="L34" s="521"/>
      <c r="M34" s="521"/>
      <c r="N34" s="521"/>
    </row>
    <row r="35" spans="1:14" ht="15" customHeight="1">
      <c r="A35" s="460" t="s">
        <v>336</v>
      </c>
      <c r="B35" s="461" t="s">
        <v>52</v>
      </c>
      <c r="C35" s="462">
        <v>774073.209</v>
      </c>
      <c r="D35" s="463">
        <v>228135.598</v>
      </c>
      <c r="E35" s="462">
        <v>189522.946</v>
      </c>
      <c r="F35" s="66">
        <f t="shared" si="0"/>
        <v>0.29472095836351314</v>
      </c>
      <c r="G35" s="67">
        <f t="shared" si="1"/>
        <v>0.24483852921978597</v>
      </c>
      <c r="I35" s="520"/>
      <c r="J35" s="520"/>
      <c r="K35" s="602"/>
      <c r="L35" s="521"/>
      <c r="M35" s="521"/>
      <c r="N35" s="521"/>
    </row>
    <row r="36" spans="1:14" ht="15" customHeight="1">
      <c r="A36" s="456" t="s">
        <v>337</v>
      </c>
      <c r="B36" s="457" t="s">
        <v>53</v>
      </c>
      <c r="C36" s="459">
        <v>433819.367</v>
      </c>
      <c r="D36" s="459">
        <v>147275.672</v>
      </c>
      <c r="E36" s="459">
        <v>136153.672</v>
      </c>
      <c r="F36" s="64">
        <f t="shared" si="0"/>
        <v>0.339486162221061</v>
      </c>
      <c r="G36" s="65">
        <f t="shared" si="1"/>
        <v>0.3138487636952363</v>
      </c>
      <c r="I36" s="520"/>
      <c r="J36" s="520"/>
      <c r="K36" s="602"/>
      <c r="L36" s="521"/>
      <c r="M36" s="521"/>
      <c r="N36" s="521"/>
    </row>
    <row r="37" spans="1:14" ht="15" customHeight="1">
      <c r="A37" s="460" t="s">
        <v>337</v>
      </c>
      <c r="B37" s="461" t="s">
        <v>54</v>
      </c>
      <c r="C37" s="462">
        <v>384867.463</v>
      </c>
      <c r="D37" s="463">
        <v>159820.522</v>
      </c>
      <c r="E37" s="462">
        <v>151863.522</v>
      </c>
      <c r="F37" s="66">
        <f t="shared" si="0"/>
        <v>0.4152611934358296</v>
      </c>
      <c r="G37" s="67">
        <f t="shared" si="1"/>
        <v>0.39458654367984336</v>
      </c>
      <c r="I37" s="520"/>
      <c r="J37" s="520"/>
      <c r="K37" s="602"/>
      <c r="L37" s="521"/>
      <c r="M37" s="521"/>
      <c r="N37" s="521"/>
    </row>
    <row r="38" spans="1:14" ht="15" customHeight="1">
      <c r="A38" s="456" t="s">
        <v>337</v>
      </c>
      <c r="B38" s="457" t="s">
        <v>55</v>
      </c>
      <c r="C38" s="458">
        <v>14805565.766</v>
      </c>
      <c r="D38" s="459">
        <v>4063223.799</v>
      </c>
      <c r="E38" s="458">
        <v>3231751.495</v>
      </c>
      <c r="F38" s="64">
        <f t="shared" si="0"/>
        <v>0.2744389416263257</v>
      </c>
      <c r="G38" s="65">
        <f t="shared" si="1"/>
        <v>0.21827950016077757</v>
      </c>
      <c r="I38" s="520"/>
      <c r="J38" s="520"/>
      <c r="K38" s="602"/>
      <c r="L38" s="521"/>
      <c r="M38" s="521"/>
      <c r="N38" s="521"/>
    </row>
    <row r="39" spans="1:14" ht="15" customHeight="1">
      <c r="A39" s="460" t="s">
        <v>337</v>
      </c>
      <c r="B39" s="461" t="s">
        <v>56</v>
      </c>
      <c r="C39" s="462">
        <v>2648271.688</v>
      </c>
      <c r="D39" s="463">
        <v>645371.841</v>
      </c>
      <c r="E39" s="462">
        <v>583800.117</v>
      </c>
      <c r="F39" s="66">
        <f t="shared" si="0"/>
        <v>0.24369548031055338</v>
      </c>
      <c r="G39" s="67">
        <f t="shared" si="1"/>
        <v>0.22044570413426554</v>
      </c>
      <c r="I39" s="520"/>
      <c r="J39" s="520"/>
      <c r="K39" s="602"/>
      <c r="L39" s="521"/>
      <c r="M39" s="521"/>
      <c r="N39" s="521"/>
    </row>
    <row r="40" spans="1:14" ht="15" customHeight="1">
      <c r="A40" s="456" t="s">
        <v>332</v>
      </c>
      <c r="B40" s="457" t="s">
        <v>57</v>
      </c>
      <c r="C40" s="458">
        <v>1699422.991</v>
      </c>
      <c r="D40" s="459">
        <v>447438.87</v>
      </c>
      <c r="E40" s="458">
        <v>347858.874</v>
      </c>
      <c r="F40" s="64">
        <f t="shared" si="0"/>
        <v>0.26328869997028304</v>
      </c>
      <c r="G40" s="65">
        <f t="shared" si="1"/>
        <v>0.20469234313189308</v>
      </c>
      <c r="I40" s="520"/>
      <c r="J40" s="520"/>
      <c r="K40" s="602"/>
      <c r="L40" s="521"/>
      <c r="M40" s="521"/>
      <c r="N40" s="521"/>
    </row>
    <row r="41" spans="1:14" ht="15" customHeight="1">
      <c r="A41" s="460" t="s">
        <v>332</v>
      </c>
      <c r="B41" s="461" t="s">
        <v>58</v>
      </c>
      <c r="C41" s="462">
        <v>1622836.982</v>
      </c>
      <c r="D41" s="463">
        <v>482549.93</v>
      </c>
      <c r="E41" s="462">
        <v>401533.146</v>
      </c>
      <c r="F41" s="66">
        <f t="shared" si="0"/>
        <v>0.2973496015633688</v>
      </c>
      <c r="G41" s="67">
        <f t="shared" si="1"/>
        <v>0.24742666728308513</v>
      </c>
      <c r="I41" s="520"/>
      <c r="J41" s="520"/>
      <c r="K41" s="602"/>
      <c r="L41" s="521"/>
      <c r="M41" s="521"/>
      <c r="N41" s="521"/>
    </row>
    <row r="42" spans="1:14" ht="15" customHeight="1">
      <c r="A42" s="456" t="s">
        <v>332</v>
      </c>
      <c r="B42" s="457" t="s">
        <v>59</v>
      </c>
      <c r="C42" s="458">
        <v>868147.111</v>
      </c>
      <c r="D42" s="459">
        <v>351674.71</v>
      </c>
      <c r="E42" s="458">
        <v>311726.338</v>
      </c>
      <c r="F42" s="64">
        <f t="shared" si="0"/>
        <v>0.40508654068423205</v>
      </c>
      <c r="G42" s="65">
        <f t="shared" si="1"/>
        <v>0.35907086949921324</v>
      </c>
      <c r="I42" s="520"/>
      <c r="J42" s="520"/>
      <c r="K42" s="602"/>
      <c r="L42" s="521"/>
      <c r="M42" s="521"/>
      <c r="N42" s="521"/>
    </row>
    <row r="43" spans="1:14" ht="15.75" customHeight="1">
      <c r="A43" s="460" t="s">
        <v>338</v>
      </c>
      <c r="B43" s="461" t="s">
        <v>60</v>
      </c>
      <c r="C43" s="462">
        <v>492429.189</v>
      </c>
      <c r="D43" s="463">
        <v>201598.712</v>
      </c>
      <c r="E43" s="462">
        <v>164329.256</v>
      </c>
      <c r="F43" s="66">
        <f t="shared" si="0"/>
        <v>0.4093963487611211</v>
      </c>
      <c r="G43" s="67">
        <f t="shared" si="1"/>
        <v>0.333711444550457</v>
      </c>
      <c r="I43" s="520"/>
      <c r="J43" s="520"/>
      <c r="K43" s="602"/>
      <c r="L43" s="521"/>
      <c r="M43" s="521"/>
      <c r="N43" s="521"/>
    </row>
    <row r="44" spans="1:14" ht="15.75" customHeight="1">
      <c r="A44" s="456" t="s">
        <v>338</v>
      </c>
      <c r="B44" s="457" t="s">
        <v>61</v>
      </c>
      <c r="C44" s="458">
        <v>351571.887</v>
      </c>
      <c r="D44" s="459">
        <v>149484.8</v>
      </c>
      <c r="E44" s="458">
        <v>113344.848</v>
      </c>
      <c r="F44" s="64">
        <f t="shared" si="0"/>
        <v>0.4251898559795823</v>
      </c>
      <c r="G44" s="65">
        <f t="shared" si="1"/>
        <v>0.32239451500853367</v>
      </c>
      <c r="I44" s="520"/>
      <c r="J44" s="520"/>
      <c r="K44" s="602"/>
      <c r="L44" s="521"/>
      <c r="M44" s="521"/>
      <c r="N44" s="521"/>
    </row>
    <row r="45" spans="1:14" ht="15" customHeight="1">
      <c r="A45" s="460" t="s">
        <v>338</v>
      </c>
      <c r="B45" s="461" t="s">
        <v>62</v>
      </c>
      <c r="C45" s="462">
        <v>323750.509</v>
      </c>
      <c r="D45" s="463">
        <v>124584.244</v>
      </c>
      <c r="E45" s="462">
        <v>102672.244</v>
      </c>
      <c r="F45" s="66">
        <f t="shared" si="0"/>
        <v>0.3848155926760257</v>
      </c>
      <c r="G45" s="67">
        <f t="shared" si="1"/>
        <v>0.31713384580346715</v>
      </c>
      <c r="I45" s="520"/>
      <c r="J45" s="520"/>
      <c r="K45" s="602"/>
      <c r="L45" s="521"/>
      <c r="M45" s="521"/>
      <c r="N45" s="521"/>
    </row>
    <row r="46" spans="1:14" ht="15" customHeight="1">
      <c r="A46" s="456" t="s">
        <v>338</v>
      </c>
      <c r="B46" s="457" t="s">
        <v>63</v>
      </c>
      <c r="C46" s="458">
        <v>405582.837</v>
      </c>
      <c r="D46" s="459">
        <v>103911.734</v>
      </c>
      <c r="E46" s="458">
        <v>84751.17199999999</v>
      </c>
      <c r="F46" s="64">
        <f t="shared" si="0"/>
        <v>0.25620347934002935</v>
      </c>
      <c r="G46" s="65">
        <f t="shared" si="1"/>
        <v>0.2089614359100703</v>
      </c>
      <c r="I46" s="520"/>
      <c r="J46" s="520"/>
      <c r="K46" s="602"/>
      <c r="L46" s="521"/>
      <c r="M46" s="521"/>
      <c r="N46" s="521"/>
    </row>
    <row r="47" spans="1:14" ht="15" customHeight="1">
      <c r="A47" s="460" t="s">
        <v>338</v>
      </c>
      <c r="B47" s="461" t="s">
        <v>64</v>
      </c>
      <c r="C47" s="462">
        <v>912741.111</v>
      </c>
      <c r="D47" s="463">
        <v>399733.588</v>
      </c>
      <c r="E47" s="462">
        <v>356802.92799999996</v>
      </c>
      <c r="F47" s="66">
        <f t="shared" si="0"/>
        <v>0.43794848635891015</v>
      </c>
      <c r="G47" s="67">
        <f t="shared" si="1"/>
        <v>0.3909136158106063</v>
      </c>
      <c r="I47" s="520"/>
      <c r="J47" s="520"/>
      <c r="K47" s="602"/>
      <c r="L47" s="521"/>
      <c r="M47" s="521"/>
      <c r="N47" s="521"/>
    </row>
    <row r="48" spans="1:14" ht="15" customHeight="1">
      <c r="A48" s="456" t="s">
        <v>339</v>
      </c>
      <c r="B48" s="457" t="s">
        <v>65</v>
      </c>
      <c r="C48" s="458">
        <v>535647.051</v>
      </c>
      <c r="D48" s="459">
        <v>130992.574</v>
      </c>
      <c r="E48" s="458">
        <v>99979.215</v>
      </c>
      <c r="F48" s="64">
        <f t="shared" si="0"/>
        <v>0.24455016368605004</v>
      </c>
      <c r="G48" s="65">
        <f t="shared" si="1"/>
        <v>0.18665129363327718</v>
      </c>
      <c r="I48" s="520"/>
      <c r="J48" s="520"/>
      <c r="K48" s="602"/>
      <c r="L48" s="521"/>
      <c r="M48" s="521"/>
      <c r="N48" s="521"/>
    </row>
    <row r="49" spans="1:14" ht="15" customHeight="1">
      <c r="A49" s="460" t="s">
        <v>339</v>
      </c>
      <c r="B49" s="461" t="s">
        <v>66</v>
      </c>
      <c r="C49" s="462">
        <v>563982.214</v>
      </c>
      <c r="D49" s="463">
        <v>149362.267</v>
      </c>
      <c r="E49" s="462">
        <v>132770.267</v>
      </c>
      <c r="F49" s="66">
        <f t="shared" si="0"/>
        <v>0.2648350662349079</v>
      </c>
      <c r="G49" s="67">
        <f t="shared" si="1"/>
        <v>0.23541569876528054</v>
      </c>
      <c r="I49" s="520"/>
      <c r="J49" s="520"/>
      <c r="K49" s="602"/>
      <c r="L49" s="521"/>
      <c r="M49" s="521"/>
      <c r="N49" s="521"/>
    </row>
    <row r="50" spans="1:14" ht="15" customHeight="1">
      <c r="A50" s="456" t="s">
        <v>339</v>
      </c>
      <c r="B50" s="457" t="s">
        <v>67</v>
      </c>
      <c r="C50" s="458">
        <v>4306070.911</v>
      </c>
      <c r="D50" s="459">
        <v>1381396.9030000002</v>
      </c>
      <c r="E50" s="458">
        <v>1045871.4190000001</v>
      </c>
      <c r="F50" s="64">
        <f t="shared" si="0"/>
        <v>0.3208021724563746</v>
      </c>
      <c r="G50" s="65">
        <f t="shared" si="1"/>
        <v>0.24288299951779407</v>
      </c>
      <c r="I50" s="520"/>
      <c r="J50" s="520"/>
      <c r="K50" s="602"/>
      <c r="L50" s="521"/>
      <c r="M50" s="521"/>
      <c r="N50" s="521"/>
    </row>
    <row r="51" spans="1:14" ht="15" customHeight="1">
      <c r="A51" s="460" t="s">
        <v>291</v>
      </c>
      <c r="B51" s="461" t="s">
        <v>68</v>
      </c>
      <c r="C51" s="462">
        <v>640696.195</v>
      </c>
      <c r="D51" s="463">
        <v>205158.359</v>
      </c>
      <c r="E51" s="462">
        <v>193060.283</v>
      </c>
      <c r="F51" s="66">
        <f t="shared" si="0"/>
        <v>0.32021160824905476</v>
      </c>
      <c r="G51" s="67">
        <f t="shared" si="1"/>
        <v>0.301328905191953</v>
      </c>
      <c r="I51" s="520"/>
      <c r="J51" s="520"/>
      <c r="K51" s="602"/>
      <c r="L51" s="521"/>
      <c r="M51" s="521"/>
      <c r="N51" s="521"/>
    </row>
    <row r="52" spans="1:14" ht="15" customHeight="1">
      <c r="A52" s="456" t="s">
        <v>291</v>
      </c>
      <c r="B52" s="457" t="s">
        <v>69</v>
      </c>
      <c r="C52" s="458">
        <v>91091</v>
      </c>
      <c r="D52" s="459">
        <v>24691</v>
      </c>
      <c r="E52" s="458">
        <v>24691</v>
      </c>
      <c r="F52" s="64">
        <f t="shared" si="0"/>
        <v>0.27105861171795237</v>
      </c>
      <c r="G52" s="65">
        <f t="shared" si="1"/>
        <v>0.27105861171795237</v>
      </c>
      <c r="I52" s="520"/>
      <c r="J52" s="520"/>
      <c r="K52" s="602"/>
      <c r="L52" s="521"/>
      <c r="M52" s="521"/>
      <c r="N52" s="521"/>
    </row>
    <row r="53" spans="1:14" ht="15" customHeight="1">
      <c r="A53" s="460" t="s">
        <v>291</v>
      </c>
      <c r="B53" s="461" t="s">
        <v>70</v>
      </c>
      <c r="C53" s="462">
        <v>182190.545</v>
      </c>
      <c r="D53" s="463">
        <v>53296.793</v>
      </c>
      <c r="E53" s="462">
        <v>46564.793</v>
      </c>
      <c r="F53" s="66">
        <f t="shared" si="0"/>
        <v>0.29253325412688125</v>
      </c>
      <c r="G53" s="67">
        <f t="shared" si="1"/>
        <v>0.2555829283017952</v>
      </c>
      <c r="I53" s="520"/>
      <c r="J53" s="520"/>
      <c r="K53" s="602"/>
      <c r="L53" s="521"/>
      <c r="M53" s="521"/>
      <c r="N53" s="521"/>
    </row>
    <row r="54" spans="1:14" ht="15" customHeight="1">
      <c r="A54" s="456" t="s">
        <v>135</v>
      </c>
      <c r="B54" s="457" t="s">
        <v>71</v>
      </c>
      <c r="C54" s="459">
        <v>484793.695</v>
      </c>
      <c r="D54" s="459">
        <v>149915.498</v>
      </c>
      <c r="E54" s="459">
        <v>143274.498</v>
      </c>
      <c r="F54" s="64">
        <f t="shared" si="0"/>
        <v>0.30923565951079457</v>
      </c>
      <c r="G54" s="65">
        <f t="shared" si="1"/>
        <v>0.2955370490121576</v>
      </c>
      <c r="I54" s="520"/>
      <c r="J54" s="520"/>
      <c r="K54" s="602"/>
      <c r="L54" s="521"/>
      <c r="M54" s="521"/>
      <c r="N54" s="521"/>
    </row>
    <row r="55" spans="1:14" ht="15" customHeight="1">
      <c r="A55" s="460" t="s">
        <v>286</v>
      </c>
      <c r="B55" s="461" t="s">
        <v>72</v>
      </c>
      <c r="C55" s="462">
        <v>3391599.298</v>
      </c>
      <c r="D55" s="463">
        <v>1055389.406</v>
      </c>
      <c r="E55" s="462">
        <v>737691.2050000001</v>
      </c>
      <c r="F55" s="66">
        <f t="shared" si="0"/>
        <v>0.31117750455437204</v>
      </c>
      <c r="G55" s="67">
        <f t="shared" si="1"/>
        <v>0.21750541269277032</v>
      </c>
      <c r="I55" s="520"/>
      <c r="J55" s="520"/>
      <c r="K55" s="602"/>
      <c r="L55" s="521"/>
      <c r="M55" s="521"/>
      <c r="N55" s="521"/>
    </row>
    <row r="56" spans="1:14" ht="15" customHeight="1">
      <c r="A56" s="456" t="s">
        <v>286</v>
      </c>
      <c r="B56" s="457" t="s">
        <v>73</v>
      </c>
      <c r="C56" s="458">
        <v>2119161.737</v>
      </c>
      <c r="D56" s="459">
        <v>445446.718</v>
      </c>
      <c r="E56" s="458">
        <v>414166.714</v>
      </c>
      <c r="F56" s="64">
        <f t="shared" si="0"/>
        <v>0.21019949078100966</v>
      </c>
      <c r="G56" s="65">
        <f t="shared" si="1"/>
        <v>0.19543893548508323</v>
      </c>
      <c r="I56" s="520"/>
      <c r="J56" s="520"/>
      <c r="K56" s="602"/>
      <c r="L56" s="521"/>
      <c r="M56" s="521"/>
      <c r="N56" s="521"/>
    </row>
    <row r="57" spans="1:14" ht="15" customHeight="1">
      <c r="A57" s="460" t="s">
        <v>286</v>
      </c>
      <c r="B57" s="461" t="s">
        <v>74</v>
      </c>
      <c r="C57" s="462">
        <v>3261670.594</v>
      </c>
      <c r="D57" s="463">
        <v>902627.014</v>
      </c>
      <c r="E57" s="462">
        <v>733697.014</v>
      </c>
      <c r="F57" s="66">
        <f t="shared" si="0"/>
        <v>0.27673763735075696</v>
      </c>
      <c r="G57" s="67">
        <f t="shared" si="1"/>
        <v>0.2249451601120208</v>
      </c>
      <c r="I57" s="520"/>
      <c r="J57" s="520"/>
      <c r="K57" s="602"/>
      <c r="L57" s="521"/>
      <c r="M57" s="521"/>
      <c r="N57" s="521"/>
    </row>
    <row r="58" spans="1:14" ht="15" customHeight="1">
      <c r="A58" s="456" t="s">
        <v>209</v>
      </c>
      <c r="B58" s="457" t="s">
        <v>75</v>
      </c>
      <c r="C58" s="458">
        <v>6393196.968</v>
      </c>
      <c r="D58" s="459">
        <v>2355991.448</v>
      </c>
      <c r="E58" s="458">
        <v>2026347.812</v>
      </c>
      <c r="F58" s="64">
        <f t="shared" si="0"/>
        <v>0.3685153859317165</v>
      </c>
      <c r="G58" s="65">
        <f t="shared" si="1"/>
        <v>0.31695375915094126</v>
      </c>
      <c r="I58" s="520"/>
      <c r="J58" s="520"/>
      <c r="K58" s="602"/>
      <c r="L58" s="521"/>
      <c r="M58" s="521"/>
      <c r="N58" s="521"/>
    </row>
    <row r="59" spans="1:14" ht="15" customHeight="1">
      <c r="A59" s="460" t="s">
        <v>209</v>
      </c>
      <c r="B59" s="461" t="s">
        <v>76</v>
      </c>
      <c r="C59" s="462">
        <v>532646.939</v>
      </c>
      <c r="D59" s="463">
        <v>155647.424</v>
      </c>
      <c r="E59" s="462">
        <v>137560.769</v>
      </c>
      <c r="F59" s="66">
        <f t="shared" si="0"/>
        <v>0.29221499759712316</v>
      </c>
      <c r="G59" s="67">
        <f t="shared" si="1"/>
        <v>0.25825881823006214</v>
      </c>
      <c r="I59" s="520"/>
      <c r="J59" s="520"/>
      <c r="K59" s="602"/>
      <c r="L59" s="521"/>
      <c r="M59" s="521"/>
      <c r="N59" s="521"/>
    </row>
    <row r="60" spans="1:14" ht="15" customHeight="1">
      <c r="A60" s="456" t="s">
        <v>340</v>
      </c>
      <c r="B60" s="457" t="s">
        <v>77</v>
      </c>
      <c r="C60" s="458">
        <v>457323.694</v>
      </c>
      <c r="D60" s="459">
        <v>156692.774</v>
      </c>
      <c r="E60" s="458">
        <v>123589.19</v>
      </c>
      <c r="F60" s="64">
        <f t="shared" si="0"/>
        <v>0.3426299053728889</v>
      </c>
      <c r="G60" s="65">
        <f t="shared" si="1"/>
        <v>0.270244449656702</v>
      </c>
      <c r="I60" s="520"/>
      <c r="J60" s="520"/>
      <c r="K60" s="602"/>
      <c r="L60" s="521"/>
      <c r="M60" s="521"/>
      <c r="N60" s="521"/>
    </row>
    <row r="61" spans="1:14" ht="15" customHeight="1">
      <c r="A61" s="460" t="s">
        <v>340</v>
      </c>
      <c r="B61" s="461" t="s">
        <v>78</v>
      </c>
      <c r="C61" s="462">
        <v>1484685.991</v>
      </c>
      <c r="D61" s="463">
        <v>510148.419</v>
      </c>
      <c r="E61" s="462">
        <v>439573.695</v>
      </c>
      <c r="F61" s="66">
        <f t="shared" si="0"/>
        <v>0.3436069459080658</v>
      </c>
      <c r="G61" s="67">
        <f t="shared" si="1"/>
        <v>0.29607182775660745</v>
      </c>
      <c r="I61" s="520"/>
      <c r="J61" s="520"/>
      <c r="K61" s="602"/>
      <c r="L61" s="521"/>
      <c r="M61" s="521"/>
      <c r="N61" s="521"/>
    </row>
    <row r="62" spans="1:14" ht="15" customHeight="1">
      <c r="A62" s="456" t="s">
        <v>340</v>
      </c>
      <c r="B62" s="394" t="s">
        <v>79</v>
      </c>
      <c r="C62" s="458">
        <v>1367844.338</v>
      </c>
      <c r="D62" s="459">
        <v>397018.31799999997</v>
      </c>
      <c r="E62" s="458">
        <v>327359.203</v>
      </c>
      <c r="F62" s="64">
        <f t="shared" si="0"/>
        <v>0.29025109580853486</v>
      </c>
      <c r="G62" s="65">
        <f t="shared" si="1"/>
        <v>0.23932489531568318</v>
      </c>
      <c r="I62" s="520"/>
      <c r="J62" s="520"/>
      <c r="K62" s="602"/>
      <c r="L62" s="521"/>
      <c r="M62" s="521"/>
      <c r="N62" s="521"/>
    </row>
    <row r="63" spans="1:14" ht="15" customHeight="1">
      <c r="A63" s="460" t="s">
        <v>140</v>
      </c>
      <c r="B63" s="403" t="s">
        <v>80</v>
      </c>
      <c r="C63" s="462">
        <v>655841.27</v>
      </c>
      <c r="D63" s="463">
        <v>213543.891</v>
      </c>
      <c r="E63" s="462">
        <v>192095.012</v>
      </c>
      <c r="F63" s="66">
        <f t="shared" si="0"/>
        <v>0.32560300909395345</v>
      </c>
      <c r="G63" s="67">
        <f t="shared" si="1"/>
        <v>0.29289863384169157</v>
      </c>
      <c r="I63" s="520"/>
      <c r="J63" s="520"/>
      <c r="K63" s="602"/>
      <c r="L63" s="521"/>
      <c r="M63" s="521"/>
      <c r="N63" s="521"/>
    </row>
    <row r="64" spans="1:14" ht="15" customHeight="1">
      <c r="A64" s="456" t="s">
        <v>341</v>
      </c>
      <c r="B64" s="394" t="s">
        <v>81</v>
      </c>
      <c r="C64" s="458">
        <v>1994248.759</v>
      </c>
      <c r="D64" s="459">
        <v>541419.757</v>
      </c>
      <c r="E64" s="458">
        <v>475442.157</v>
      </c>
      <c r="F64" s="64">
        <f t="shared" si="0"/>
        <v>0.2714905823842611</v>
      </c>
      <c r="G64" s="65">
        <f t="shared" si="1"/>
        <v>0.2384066455372431</v>
      </c>
      <c r="I64" s="520"/>
      <c r="J64" s="520"/>
      <c r="K64" s="602"/>
      <c r="L64" s="521"/>
      <c r="M64" s="521"/>
      <c r="N64" s="521"/>
    </row>
    <row r="65" spans="1:14" ht="15" customHeight="1">
      <c r="A65" s="460" t="s">
        <v>341</v>
      </c>
      <c r="B65" s="403" t="s">
        <v>82</v>
      </c>
      <c r="C65" s="462">
        <v>1854384.422</v>
      </c>
      <c r="D65" s="463">
        <v>443099.592</v>
      </c>
      <c r="E65" s="462">
        <v>377314.596</v>
      </c>
      <c r="F65" s="66">
        <f t="shared" si="0"/>
        <v>0.2389469986606693</v>
      </c>
      <c r="G65" s="67">
        <f t="shared" si="1"/>
        <v>0.20347161652331872</v>
      </c>
      <c r="I65" s="520"/>
      <c r="J65" s="520"/>
      <c r="K65" s="602"/>
      <c r="L65" s="521"/>
      <c r="M65" s="521"/>
      <c r="N65" s="521"/>
    </row>
    <row r="66" spans="1:14" ht="15" customHeight="1">
      <c r="A66" s="456" t="s">
        <v>341</v>
      </c>
      <c r="B66" s="457" t="s">
        <v>83</v>
      </c>
      <c r="C66" s="458">
        <v>630989.482</v>
      </c>
      <c r="D66" s="459">
        <v>182447.251</v>
      </c>
      <c r="E66" s="458">
        <v>163684.13499999998</v>
      </c>
      <c r="F66" s="64">
        <f t="shared" si="0"/>
        <v>0.2891446786429952</v>
      </c>
      <c r="G66" s="65">
        <f t="shared" si="1"/>
        <v>0.2594086584156406</v>
      </c>
      <c r="I66" s="520"/>
      <c r="J66" s="520"/>
      <c r="K66" s="602"/>
      <c r="L66" s="521"/>
      <c r="M66" s="521"/>
      <c r="N66" s="521"/>
    </row>
    <row r="67" spans="1:14" ht="15" customHeight="1">
      <c r="A67" s="460" t="s">
        <v>144</v>
      </c>
      <c r="B67" s="461" t="s">
        <v>84</v>
      </c>
      <c r="C67" s="462">
        <v>585571.537</v>
      </c>
      <c r="D67" s="463">
        <v>186023.038</v>
      </c>
      <c r="E67" s="462">
        <v>166757.53</v>
      </c>
      <c r="F67" s="66">
        <f t="shared" si="0"/>
        <v>0.3176777323451088</v>
      </c>
      <c r="G67" s="67">
        <f t="shared" si="1"/>
        <v>0.2847773832285841</v>
      </c>
      <c r="I67" s="520"/>
      <c r="J67" s="520"/>
      <c r="K67" s="602"/>
      <c r="L67" s="521"/>
      <c r="M67" s="521"/>
      <c r="N67" s="521"/>
    </row>
    <row r="68" spans="1:14" ht="15" customHeight="1">
      <c r="A68" s="456" t="s">
        <v>145</v>
      </c>
      <c r="B68" s="457" t="s">
        <v>85</v>
      </c>
      <c r="C68" s="458">
        <v>1018411.742</v>
      </c>
      <c r="D68" s="459">
        <v>359415.91599999997</v>
      </c>
      <c r="E68" s="458">
        <v>319531.63599999994</v>
      </c>
      <c r="F68" s="64">
        <f t="shared" si="0"/>
        <v>0.35291807937540454</v>
      </c>
      <c r="G68" s="65">
        <f t="shared" si="1"/>
        <v>0.3137548624218435</v>
      </c>
      <c r="I68" s="520"/>
      <c r="J68" s="520"/>
      <c r="K68" s="602"/>
      <c r="L68" s="521"/>
      <c r="M68" s="521"/>
      <c r="N68" s="521"/>
    </row>
    <row r="69" spans="1:14" ht="15" customHeight="1">
      <c r="A69" s="460" t="s">
        <v>146</v>
      </c>
      <c r="B69" s="461" t="s">
        <v>86</v>
      </c>
      <c r="C69" s="462">
        <v>553715.446</v>
      </c>
      <c r="D69" s="463">
        <v>262996.611</v>
      </c>
      <c r="E69" s="462">
        <v>228444.85099999997</v>
      </c>
      <c r="F69" s="66">
        <f t="shared" si="0"/>
        <v>0.47496708444719815</v>
      </c>
      <c r="G69" s="67">
        <f t="shared" si="1"/>
        <v>0.41256723584337207</v>
      </c>
      <c r="I69" s="520"/>
      <c r="J69" s="520"/>
      <c r="K69" s="602"/>
      <c r="L69" s="521"/>
      <c r="M69" s="521"/>
      <c r="N69" s="521"/>
    </row>
    <row r="70" spans="1:14" ht="15" customHeight="1" thickBot="1">
      <c r="A70" s="26"/>
      <c r="B70" s="125" t="s">
        <v>2</v>
      </c>
      <c r="C70" s="464">
        <v>266640676.7930001</v>
      </c>
      <c r="D70" s="464">
        <v>76337963.06459996</v>
      </c>
      <c r="E70" s="464">
        <v>61257740.456599966</v>
      </c>
      <c r="F70" s="465">
        <f>+D70/C70</f>
        <v>0.2862952644088248</v>
      </c>
      <c r="G70" s="466">
        <f>+E70/C70</f>
        <v>0.22973891753266099</v>
      </c>
      <c r="I70" s="520"/>
      <c r="J70" s="520"/>
      <c r="K70" s="602"/>
      <c r="L70" s="521"/>
      <c r="M70" s="521"/>
      <c r="N70" s="521"/>
    </row>
    <row r="71" spans="2:14" ht="15" customHeight="1" thickTop="1">
      <c r="B71" s="467"/>
      <c r="C71" s="467"/>
      <c r="D71" s="467"/>
      <c r="E71" s="467"/>
      <c r="F71" s="467"/>
      <c r="G71" s="467"/>
      <c r="I71"/>
      <c r="J71"/>
      <c r="L71"/>
      <c r="M71"/>
      <c r="N71"/>
    </row>
    <row r="72" spans="1:14" ht="15" customHeight="1">
      <c r="A72" s="10"/>
      <c r="B72" s="10" t="s">
        <v>429</v>
      </c>
      <c r="C72" s="10"/>
      <c r="D72" s="10"/>
      <c r="E72" s="10"/>
      <c r="F72" s="10"/>
      <c r="G72" s="10"/>
      <c r="J72"/>
      <c r="L72"/>
      <c r="M72"/>
      <c r="N72"/>
    </row>
    <row r="73" spans="1:7" ht="15" customHeight="1">
      <c r="A73" s="10"/>
      <c r="B73" s="10"/>
      <c r="C73" s="10"/>
      <c r="D73" s="10"/>
      <c r="E73" s="10"/>
      <c r="F73" s="10"/>
      <c r="G73" s="10"/>
    </row>
    <row r="74" spans="1:15" s="10" customFormat="1" ht="15" customHeight="1">
      <c r="A74" s="11"/>
      <c r="B74" s="11"/>
      <c r="C74" s="11"/>
      <c r="D74" s="11"/>
      <c r="E74" s="11"/>
      <c r="F74" s="11"/>
      <c r="G74" s="11"/>
      <c r="I74" s="11"/>
      <c r="J74" s="11"/>
      <c r="K74" s="11"/>
      <c r="L74" s="11"/>
      <c r="M74" s="11"/>
      <c r="N74" s="11"/>
      <c r="O74" s="11"/>
    </row>
    <row r="75" spans="1:15" s="10" customFormat="1" ht="15" customHeight="1">
      <c r="A75" s="11"/>
      <c r="B75" s="11"/>
      <c r="C75" s="11"/>
      <c r="D75" s="11"/>
      <c r="E75" s="11"/>
      <c r="F75" s="11"/>
      <c r="G75" s="11"/>
      <c r="I75" s="11"/>
      <c r="J75" s="11"/>
      <c r="K75" s="11"/>
      <c r="L75" s="11"/>
      <c r="M75" s="11"/>
      <c r="N75" s="11"/>
      <c r="O75" s="11"/>
    </row>
  </sheetData>
  <sheetProtection password="E9FB" sheet="1" sort="0" autoFilter="0"/>
  <mergeCells count="1"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6.28125" style="25" customWidth="1"/>
    <col min="2" max="2" width="32.57421875" style="468" customWidth="1"/>
    <col min="3" max="7" width="15.7109375" style="70" customWidth="1"/>
    <col min="8" max="8" width="9.140625" style="10" customWidth="1"/>
    <col min="9" max="9" width="33.7109375" style="10" customWidth="1"/>
    <col min="10" max="10" width="10.140625" style="636" bestFit="1" customWidth="1"/>
    <col min="11" max="16384" width="9.140625" style="10" customWidth="1"/>
  </cols>
  <sheetData>
    <row r="1" spans="1:10" s="2" customFormat="1" ht="19.5" customHeight="1">
      <c r="A1" s="2" t="s">
        <v>257</v>
      </c>
      <c r="C1" s="71"/>
      <c r="D1" s="71"/>
      <c r="E1" s="71"/>
      <c r="F1" s="71"/>
      <c r="G1" s="71"/>
      <c r="H1" s="2">
        <v>1000</v>
      </c>
      <c r="J1" s="633"/>
    </row>
    <row r="2" spans="1:10" s="2" customFormat="1" ht="19.5" customHeight="1">
      <c r="A2" s="2" t="s">
        <v>430</v>
      </c>
      <c r="C2" s="71"/>
      <c r="D2" s="71"/>
      <c r="E2" s="71"/>
      <c r="F2" s="71"/>
      <c r="G2" s="71"/>
      <c r="J2" s="633"/>
    </row>
    <row r="3" spans="1:10" s="2" customFormat="1" ht="19.5" customHeight="1">
      <c r="A3" s="2" t="s">
        <v>226</v>
      </c>
      <c r="C3" s="71"/>
      <c r="D3" s="71"/>
      <c r="E3" s="71"/>
      <c r="F3" s="71"/>
      <c r="G3" s="71"/>
      <c r="J3" s="633"/>
    </row>
    <row r="4" spans="3:10" s="2" customFormat="1" ht="15" customHeight="1">
      <c r="C4" s="71"/>
      <c r="D4" s="71"/>
      <c r="E4" s="71"/>
      <c r="F4" s="71"/>
      <c r="G4" s="71"/>
      <c r="I4"/>
      <c r="J4" s="633"/>
    </row>
    <row r="5" spans="1:10" ht="24.75" customHeight="1">
      <c r="A5" s="62"/>
      <c r="B5" s="2"/>
      <c r="C5" s="40"/>
      <c r="D5" s="736" t="s">
        <v>150</v>
      </c>
      <c r="E5" s="737"/>
      <c r="F5" s="738" t="s">
        <v>225</v>
      </c>
      <c r="G5" s="737"/>
      <c r="H5" s="2"/>
      <c r="I5"/>
      <c r="J5" s="633"/>
    </row>
    <row r="6" spans="1:10" s="469" customFormat="1" ht="18" customHeight="1">
      <c r="A6" s="310" t="s">
        <v>92</v>
      </c>
      <c r="B6" s="310" t="s">
        <v>0</v>
      </c>
      <c r="C6" s="311" t="s">
        <v>155</v>
      </c>
      <c r="D6" s="349" t="s">
        <v>203</v>
      </c>
      <c r="E6" s="312" t="s">
        <v>204</v>
      </c>
      <c r="F6" s="349" t="s">
        <v>203</v>
      </c>
      <c r="G6" s="312" t="s">
        <v>204</v>
      </c>
      <c r="H6" s="10"/>
      <c r="I6"/>
      <c r="J6" s="633"/>
    </row>
    <row r="7" spans="1:10" s="37" customFormat="1" ht="15.75" customHeight="1">
      <c r="A7" s="375" t="s">
        <v>151</v>
      </c>
      <c r="B7" s="378" t="s">
        <v>73</v>
      </c>
      <c r="C7" s="565">
        <v>2187</v>
      </c>
      <c r="D7" s="566">
        <v>239937.88148148148</v>
      </c>
      <c r="E7" s="567">
        <v>225635.1818930041</v>
      </c>
      <c r="F7" s="565">
        <v>204113.89894833104</v>
      </c>
      <c r="G7" s="567">
        <v>189811.19935985366</v>
      </c>
      <c r="H7" s="469"/>
      <c r="I7" s="520"/>
      <c r="J7" s="634"/>
    </row>
    <row r="8" spans="1:10" s="37" customFormat="1" ht="15.75" customHeight="1">
      <c r="A8" s="376" t="s">
        <v>152</v>
      </c>
      <c r="B8" s="377" t="s">
        <v>29</v>
      </c>
      <c r="C8" s="564">
        <v>16350</v>
      </c>
      <c r="D8" s="568">
        <v>218927.99083792052</v>
      </c>
      <c r="E8" s="569">
        <v>195963.11450764525</v>
      </c>
      <c r="F8" s="564">
        <v>208755.13626911317</v>
      </c>
      <c r="G8" s="569">
        <v>185790.25993883793</v>
      </c>
      <c r="H8" s="462"/>
      <c r="I8" s="520"/>
      <c r="J8" s="634"/>
    </row>
    <row r="9" spans="1:10" s="37" customFormat="1" ht="15.75" customHeight="1">
      <c r="A9" s="375" t="s">
        <v>156</v>
      </c>
      <c r="B9" s="378" t="s">
        <v>206</v>
      </c>
      <c r="C9" s="565">
        <v>123686</v>
      </c>
      <c r="D9" s="566">
        <v>252746.29162880188</v>
      </c>
      <c r="E9" s="567">
        <v>201227.68767200803</v>
      </c>
      <c r="F9" s="565">
        <v>213752.02257329036</v>
      </c>
      <c r="G9" s="567">
        <v>162336.93162524453</v>
      </c>
      <c r="H9" s="462"/>
      <c r="I9" s="520"/>
      <c r="J9" s="634"/>
    </row>
    <row r="10" spans="1:10" s="37" customFormat="1" ht="15.75" customHeight="1">
      <c r="A10" s="376" t="s">
        <v>157</v>
      </c>
      <c r="B10" s="377" t="s">
        <v>56</v>
      </c>
      <c r="C10" s="564">
        <v>3081</v>
      </c>
      <c r="D10" s="568">
        <v>234498.33145082762</v>
      </c>
      <c r="E10" s="569">
        <v>214514.0003894839</v>
      </c>
      <c r="F10" s="564">
        <v>215450.73969490422</v>
      </c>
      <c r="G10" s="569">
        <v>195466.4086335605</v>
      </c>
      <c r="H10" s="462"/>
      <c r="I10" s="520"/>
      <c r="J10" s="635"/>
    </row>
    <row r="11" spans="1:10" s="37" customFormat="1" ht="15.75" customHeight="1">
      <c r="A11" s="375" t="s">
        <v>153</v>
      </c>
      <c r="B11" s="378" t="s">
        <v>34</v>
      </c>
      <c r="C11" s="565">
        <v>7051</v>
      </c>
      <c r="D11" s="566">
        <v>226426.69553254856</v>
      </c>
      <c r="E11" s="567">
        <v>205021.43386753654</v>
      </c>
      <c r="F11" s="565">
        <v>219282.0665153879</v>
      </c>
      <c r="G11" s="567">
        <v>197876.80485037583</v>
      </c>
      <c r="H11" s="462"/>
      <c r="I11" s="520"/>
      <c r="J11" s="635"/>
    </row>
    <row r="12" spans="1:10" s="37" customFormat="1" ht="15.75" customHeight="1">
      <c r="A12" s="376" t="s">
        <v>158</v>
      </c>
      <c r="B12" s="377" t="s">
        <v>74</v>
      </c>
      <c r="C12" s="564">
        <v>4292</v>
      </c>
      <c r="D12" s="568">
        <v>235983.1688257223</v>
      </c>
      <c r="E12" s="569">
        <v>196623.89575955266</v>
      </c>
      <c r="F12" s="564">
        <v>220005.77166821994</v>
      </c>
      <c r="G12" s="569">
        <v>180646.49860205033</v>
      </c>
      <c r="H12" s="462"/>
      <c r="I12" s="520"/>
      <c r="J12" s="635"/>
    </row>
    <row r="13" spans="1:10" s="37" customFormat="1" ht="15.75" customHeight="1">
      <c r="A13" s="375" t="s">
        <v>115</v>
      </c>
      <c r="B13" s="378" t="s">
        <v>207</v>
      </c>
      <c r="C13" s="565">
        <v>4450</v>
      </c>
      <c r="D13" s="566">
        <v>273989.856</v>
      </c>
      <c r="E13" s="567">
        <v>246202.55689887644</v>
      </c>
      <c r="F13" s="565">
        <v>221838.53101123593</v>
      </c>
      <c r="G13" s="567">
        <v>194051.23191011237</v>
      </c>
      <c r="H13" s="462"/>
      <c r="I13" s="520"/>
      <c r="J13" s="635"/>
    </row>
    <row r="14" spans="1:10" s="37" customFormat="1" ht="15.75" customHeight="1">
      <c r="A14" s="376" t="s">
        <v>159</v>
      </c>
      <c r="B14" s="377" t="s">
        <v>27</v>
      </c>
      <c r="C14" s="564">
        <v>28703</v>
      </c>
      <c r="D14" s="568">
        <v>263786.61761488346</v>
      </c>
      <c r="E14" s="569">
        <v>224954.99963070065</v>
      </c>
      <c r="F14" s="564">
        <v>224894.50113228583</v>
      </c>
      <c r="G14" s="569">
        <v>186062.883148103</v>
      </c>
      <c r="H14" s="462"/>
      <c r="I14" s="520"/>
      <c r="J14" s="635"/>
    </row>
    <row r="15" spans="1:10" s="37" customFormat="1" ht="15.75" customHeight="1">
      <c r="A15" s="375" t="s">
        <v>160</v>
      </c>
      <c r="B15" s="378" t="s">
        <v>25</v>
      </c>
      <c r="C15" s="565">
        <v>35246</v>
      </c>
      <c r="D15" s="566">
        <v>294990.8422062078</v>
      </c>
      <c r="E15" s="567">
        <v>254260.33060205416</v>
      </c>
      <c r="F15" s="565">
        <v>225455.1939794587</v>
      </c>
      <c r="G15" s="567">
        <v>184724.68237530504</v>
      </c>
      <c r="H15" s="462"/>
      <c r="I15" s="520"/>
      <c r="J15" s="635"/>
    </row>
    <row r="16" spans="1:10" s="37" customFormat="1" ht="15.75" customHeight="1">
      <c r="A16" s="376" t="s">
        <v>161</v>
      </c>
      <c r="B16" s="377" t="s">
        <v>57</v>
      </c>
      <c r="C16" s="564">
        <v>2033</v>
      </c>
      <c r="D16" s="568">
        <v>243182.71254303984</v>
      </c>
      <c r="E16" s="569">
        <v>194200.91421544514</v>
      </c>
      <c r="F16" s="564">
        <v>230847.79439252336</v>
      </c>
      <c r="G16" s="569">
        <v>181865.99606492868</v>
      </c>
      <c r="H16" s="462"/>
      <c r="I16" s="520"/>
      <c r="J16" s="635"/>
    </row>
    <row r="17" spans="1:10" s="37" customFormat="1" ht="15.75" customHeight="1">
      <c r="A17" s="375" t="s">
        <v>162</v>
      </c>
      <c r="B17" s="378" t="s">
        <v>26</v>
      </c>
      <c r="C17" s="565">
        <v>15230</v>
      </c>
      <c r="D17" s="566">
        <v>274557.53082074854</v>
      </c>
      <c r="E17" s="567">
        <v>228632.39464215367</v>
      </c>
      <c r="F17" s="565">
        <v>232268.1913328956</v>
      </c>
      <c r="G17" s="567">
        <v>186343.0551543007</v>
      </c>
      <c r="H17" s="462"/>
      <c r="I17" s="520"/>
      <c r="J17" s="635"/>
    </row>
    <row r="18" spans="1:10" s="37" customFormat="1" ht="15.75" customHeight="1">
      <c r="A18" s="376" t="s">
        <v>116</v>
      </c>
      <c r="B18" s="377" t="s">
        <v>82</v>
      </c>
      <c r="C18" s="564">
        <v>2005</v>
      </c>
      <c r="D18" s="568">
        <v>287696.28688279307</v>
      </c>
      <c r="E18" s="569">
        <v>254885.81506234416</v>
      </c>
      <c r="F18" s="564">
        <v>233128.61546134664</v>
      </c>
      <c r="G18" s="569">
        <v>200318.14364089776</v>
      </c>
      <c r="H18" s="462"/>
      <c r="I18" s="520"/>
      <c r="J18" s="635"/>
    </row>
    <row r="19" spans="1:10" s="37" customFormat="1" ht="15.75" customHeight="1">
      <c r="A19" s="375" t="s">
        <v>117</v>
      </c>
      <c r="B19" s="378" t="s">
        <v>38</v>
      </c>
      <c r="C19" s="565">
        <v>1272</v>
      </c>
      <c r="D19" s="566">
        <v>258829.8808176101</v>
      </c>
      <c r="E19" s="567">
        <v>242241.83364779878</v>
      </c>
      <c r="F19" s="565">
        <v>234327.9992138365</v>
      </c>
      <c r="G19" s="567">
        <v>217739.95204402518</v>
      </c>
      <c r="H19" s="462"/>
      <c r="I19" s="520"/>
      <c r="J19" s="635"/>
    </row>
    <row r="20" spans="1:10" s="37" customFormat="1" ht="15.75" customHeight="1">
      <c r="A20" s="376" t="s">
        <v>118</v>
      </c>
      <c r="B20" s="377" t="s">
        <v>55</v>
      </c>
      <c r="C20" s="564">
        <v>18488</v>
      </c>
      <c r="D20" s="568">
        <v>253378.1882734747</v>
      </c>
      <c r="E20" s="569">
        <v>208404.5673301601</v>
      </c>
      <c r="F20" s="564">
        <v>236777.6361423626</v>
      </c>
      <c r="G20" s="569">
        <v>191804.01519904804</v>
      </c>
      <c r="H20" s="462"/>
      <c r="I20" s="520"/>
      <c r="J20" s="635"/>
    </row>
    <row r="21" spans="1:10" s="37" customFormat="1" ht="15.75" customHeight="1">
      <c r="A21" s="375" t="s">
        <v>119</v>
      </c>
      <c r="B21" s="378" t="s">
        <v>65</v>
      </c>
      <c r="C21" s="565">
        <v>674</v>
      </c>
      <c r="D21" s="566">
        <v>285072.9697329377</v>
      </c>
      <c r="E21" s="567">
        <v>239059.08397626114</v>
      </c>
      <c r="F21" s="565">
        <v>242036.7878338279</v>
      </c>
      <c r="G21" s="567">
        <v>196022.90207715138</v>
      </c>
      <c r="H21" s="462"/>
      <c r="I21" s="520"/>
      <c r="J21" s="635"/>
    </row>
    <row r="22" spans="1:10" s="37" customFormat="1" ht="15.75" customHeight="1">
      <c r="A22" s="376" t="s">
        <v>120</v>
      </c>
      <c r="B22" s="377" t="s">
        <v>66</v>
      </c>
      <c r="C22" s="564">
        <v>650</v>
      </c>
      <c r="D22" s="568">
        <v>252184.204</v>
      </c>
      <c r="E22" s="569">
        <v>226658.05015384615</v>
      </c>
      <c r="F22" s="564">
        <v>248489.72615384613</v>
      </c>
      <c r="G22" s="569">
        <v>222963.5723076923</v>
      </c>
      <c r="H22" s="462"/>
      <c r="I22" s="520"/>
      <c r="J22" s="635"/>
    </row>
    <row r="23" spans="1:10" s="37" customFormat="1" ht="15.75" customHeight="1">
      <c r="A23" s="375" t="s">
        <v>163</v>
      </c>
      <c r="B23" s="378" t="s">
        <v>28</v>
      </c>
      <c r="C23" s="565">
        <v>9783</v>
      </c>
      <c r="D23" s="566">
        <v>290604.6097107227</v>
      </c>
      <c r="E23" s="567">
        <v>246886.87036696315</v>
      </c>
      <c r="F23" s="565">
        <v>249756.4522130226</v>
      </c>
      <c r="G23" s="567">
        <v>206038.71286926302</v>
      </c>
      <c r="H23" s="462"/>
      <c r="I23" s="520"/>
      <c r="J23" s="635"/>
    </row>
    <row r="24" spans="1:10" s="37" customFormat="1" ht="15.75" customHeight="1">
      <c r="A24" s="376" t="s">
        <v>164</v>
      </c>
      <c r="B24" s="377" t="s">
        <v>63</v>
      </c>
      <c r="C24" s="564">
        <v>425</v>
      </c>
      <c r="D24" s="568">
        <v>300723.4710588235</v>
      </c>
      <c r="E24" s="569">
        <v>255639.79576470586</v>
      </c>
      <c r="F24" s="564">
        <v>250364.74117647056</v>
      </c>
      <c r="G24" s="569">
        <v>205281.0658823529</v>
      </c>
      <c r="H24" s="462"/>
      <c r="I24" s="520"/>
      <c r="J24" s="635"/>
    </row>
    <row r="25" spans="1:10" s="37" customFormat="1" ht="15.75" customHeight="1">
      <c r="A25" s="375" t="s">
        <v>165</v>
      </c>
      <c r="B25" s="378" t="s">
        <v>81</v>
      </c>
      <c r="C25" s="565">
        <v>2483</v>
      </c>
      <c r="D25" s="566">
        <v>291800.05179218686</v>
      </c>
      <c r="E25" s="567">
        <v>265228.32404349576</v>
      </c>
      <c r="F25" s="565">
        <v>254207.89569069672</v>
      </c>
      <c r="G25" s="567">
        <v>227636.16794200565</v>
      </c>
      <c r="H25" s="462"/>
      <c r="I25" s="520"/>
      <c r="J25" s="635"/>
    </row>
    <row r="26" spans="1:10" s="37" customFormat="1" ht="15.75" customHeight="1">
      <c r="A26" s="376" t="s">
        <v>166</v>
      </c>
      <c r="B26" s="377" t="s">
        <v>42</v>
      </c>
      <c r="C26" s="564">
        <v>3608</v>
      </c>
      <c r="D26" s="568">
        <v>273872.6001662971</v>
      </c>
      <c r="E26" s="569">
        <v>218296.26923503325</v>
      </c>
      <c r="F26" s="564">
        <v>256514.2172949002</v>
      </c>
      <c r="G26" s="569">
        <v>200937.88636363635</v>
      </c>
      <c r="H26" s="462"/>
      <c r="I26" s="520"/>
      <c r="J26" s="635"/>
    </row>
    <row r="27" spans="1:10" s="37" customFormat="1" ht="15.75" customHeight="1">
      <c r="A27" s="375" t="s">
        <v>121</v>
      </c>
      <c r="B27" s="378" t="s">
        <v>37</v>
      </c>
      <c r="C27" s="565">
        <v>869</v>
      </c>
      <c r="D27" s="566">
        <v>268836.5463751438</v>
      </c>
      <c r="E27" s="567">
        <v>224586.4842347526</v>
      </c>
      <c r="F27" s="565">
        <v>260091.35558112775</v>
      </c>
      <c r="G27" s="567">
        <v>215841.29344073648</v>
      </c>
      <c r="H27" s="462"/>
      <c r="I27" s="520"/>
      <c r="J27" s="635"/>
    </row>
    <row r="28" spans="1:10" s="37" customFormat="1" ht="15.75" customHeight="1">
      <c r="A28" s="376" t="s">
        <v>122</v>
      </c>
      <c r="B28" s="377" t="s">
        <v>53</v>
      </c>
      <c r="C28" s="564">
        <v>681</v>
      </c>
      <c r="D28" s="568">
        <v>279698.10161527165</v>
      </c>
      <c r="E28" s="569">
        <v>263366.23671071953</v>
      </c>
      <c r="F28" s="564">
        <v>263007</v>
      </c>
      <c r="G28" s="569">
        <v>246675.13509544788</v>
      </c>
      <c r="H28" s="462"/>
      <c r="I28" s="520"/>
      <c r="J28" s="635"/>
    </row>
    <row r="29" spans="1:10" s="37" customFormat="1" ht="15.75" customHeight="1">
      <c r="A29" s="375" t="s">
        <v>123</v>
      </c>
      <c r="B29" s="378" t="s">
        <v>69</v>
      </c>
      <c r="C29" s="565">
        <v>116</v>
      </c>
      <c r="D29" s="566">
        <v>266724.1379310345</v>
      </c>
      <c r="E29" s="567">
        <v>266724.1379310345</v>
      </c>
      <c r="F29" s="565">
        <v>266724.1379310345</v>
      </c>
      <c r="G29" s="567">
        <v>266724.1379310345</v>
      </c>
      <c r="H29" s="462"/>
      <c r="I29" s="520"/>
      <c r="J29" s="635"/>
    </row>
    <row r="30" spans="1:10" s="37" customFormat="1" ht="15.75" customHeight="1">
      <c r="A30" s="376" t="s">
        <v>124</v>
      </c>
      <c r="B30" s="377" t="s">
        <v>36</v>
      </c>
      <c r="C30" s="564">
        <v>3793</v>
      </c>
      <c r="D30" s="568">
        <v>309935.34806221985</v>
      </c>
      <c r="E30" s="569">
        <v>279835.27002372796</v>
      </c>
      <c r="F30" s="564">
        <v>271781.2979172159</v>
      </c>
      <c r="G30" s="569">
        <v>241681.21987872396</v>
      </c>
      <c r="H30" s="462"/>
      <c r="I30" s="520"/>
      <c r="J30" s="635"/>
    </row>
    <row r="31" spans="1:10" s="37" customFormat="1" ht="15.75" customHeight="1">
      <c r="A31" s="375" t="s">
        <v>125</v>
      </c>
      <c r="B31" s="378" t="s">
        <v>52</v>
      </c>
      <c r="C31" s="565">
        <v>866</v>
      </c>
      <c r="D31" s="566">
        <v>296700.554965358</v>
      </c>
      <c r="E31" s="567">
        <v>252113.1969976905</v>
      </c>
      <c r="F31" s="565">
        <v>278698.129330254</v>
      </c>
      <c r="G31" s="567">
        <v>234110.7713625866</v>
      </c>
      <c r="H31" s="462"/>
      <c r="I31" s="520"/>
      <c r="J31" s="635"/>
    </row>
    <row r="32" spans="1:10" s="37" customFormat="1" ht="15.75" customHeight="1">
      <c r="A32" s="376" t="s">
        <v>126</v>
      </c>
      <c r="B32" s="377" t="s">
        <v>30</v>
      </c>
      <c r="C32" s="564">
        <v>3218</v>
      </c>
      <c r="D32" s="568">
        <v>306120.2077066501</v>
      </c>
      <c r="E32" s="569">
        <v>231316.2658172778</v>
      </c>
      <c r="F32" s="564">
        <v>279896.74953387195</v>
      </c>
      <c r="G32" s="569">
        <v>205092.8076444997</v>
      </c>
      <c r="H32" s="462"/>
      <c r="I32" s="520"/>
      <c r="J32" s="635"/>
    </row>
    <row r="33" spans="1:10" s="37" customFormat="1" ht="15.75" customHeight="1">
      <c r="A33" s="375" t="s">
        <v>127</v>
      </c>
      <c r="B33" s="378" t="s">
        <v>58</v>
      </c>
      <c r="C33" s="565">
        <v>1831</v>
      </c>
      <c r="D33" s="566">
        <v>298968.19202621514</v>
      </c>
      <c r="E33" s="567">
        <v>254720.90420535227</v>
      </c>
      <c r="F33" s="565">
        <v>281447.56854178046</v>
      </c>
      <c r="G33" s="567">
        <v>237200.28072091757</v>
      </c>
      <c r="H33" s="462"/>
      <c r="I33" s="520"/>
      <c r="J33" s="635"/>
    </row>
    <row r="34" spans="1:10" s="37" customFormat="1" ht="15.75" customHeight="1">
      <c r="A34" s="376" t="s">
        <v>167</v>
      </c>
      <c r="B34" s="377" t="s">
        <v>45</v>
      </c>
      <c r="C34" s="564">
        <v>1030</v>
      </c>
      <c r="D34" s="568">
        <v>314331.44388349506</v>
      </c>
      <c r="E34" s="569">
        <v>274841.31378640776</v>
      </c>
      <c r="F34" s="564">
        <v>282096.8533980582</v>
      </c>
      <c r="G34" s="569">
        <v>242606.72330097083</v>
      </c>
      <c r="H34" s="462"/>
      <c r="I34" s="520"/>
      <c r="J34" s="635"/>
    </row>
    <row r="35" spans="1:10" s="37" customFormat="1" ht="15.75" customHeight="1">
      <c r="A35" s="375" t="s">
        <v>168</v>
      </c>
      <c r="B35" s="378" t="s">
        <v>75</v>
      </c>
      <c r="C35" s="565">
        <v>8471</v>
      </c>
      <c r="D35" s="566">
        <v>312288.0577263605</v>
      </c>
      <c r="E35" s="567">
        <v>273373.68681383546</v>
      </c>
      <c r="F35" s="565">
        <v>290097.9088655412</v>
      </c>
      <c r="G35" s="567">
        <v>251183.53795301617</v>
      </c>
      <c r="H35" s="462"/>
      <c r="I35" s="520"/>
      <c r="J35" s="635"/>
    </row>
    <row r="36" spans="1:10" s="37" customFormat="1" ht="15.75" customHeight="1">
      <c r="A36" s="376" t="s">
        <v>169</v>
      </c>
      <c r="B36" s="377" t="s">
        <v>76</v>
      </c>
      <c r="C36" s="564">
        <v>562</v>
      </c>
      <c r="D36" s="568">
        <v>306810.49537366553</v>
      </c>
      <c r="E36" s="569">
        <v>274627.83523131674</v>
      </c>
      <c r="F36" s="564">
        <v>294815.32740213524</v>
      </c>
      <c r="G36" s="569">
        <v>262632.6672597865</v>
      </c>
      <c r="H36" s="462"/>
      <c r="I36" s="520"/>
      <c r="J36" s="635"/>
    </row>
    <row r="37" spans="1:10" s="37" customFormat="1" ht="15.75" customHeight="1">
      <c r="A37" s="375" t="s">
        <v>170</v>
      </c>
      <c r="B37" s="378" t="s">
        <v>72</v>
      </c>
      <c r="C37" s="565">
        <v>3655</v>
      </c>
      <c r="D37" s="566">
        <v>342452.5449521204</v>
      </c>
      <c r="E37" s="567">
        <v>255531.0125307798</v>
      </c>
      <c r="F37" s="565">
        <v>296105.97619699046</v>
      </c>
      <c r="G37" s="567">
        <v>209184.44377564988</v>
      </c>
      <c r="H37" s="462"/>
      <c r="I37" s="520"/>
      <c r="J37" s="635"/>
    </row>
    <row r="38" spans="1:10" s="37" customFormat="1" ht="15.75" customHeight="1">
      <c r="A38" s="376" t="s">
        <v>171</v>
      </c>
      <c r="B38" s="377" t="s">
        <v>79</v>
      </c>
      <c r="C38" s="564">
        <v>1537</v>
      </c>
      <c r="D38" s="568">
        <v>318942.5826935589</v>
      </c>
      <c r="E38" s="569">
        <v>273621.10253741057</v>
      </c>
      <c r="F38" s="564">
        <v>298156.6707872479</v>
      </c>
      <c r="G38" s="569">
        <v>252835.19063109954</v>
      </c>
      <c r="H38" s="462"/>
      <c r="I38" s="520"/>
      <c r="J38" s="635"/>
    </row>
    <row r="39" spans="1:10" s="37" customFormat="1" ht="15.75" customHeight="1">
      <c r="A39" s="375" t="s">
        <v>172</v>
      </c>
      <c r="B39" s="378" t="s">
        <v>70</v>
      </c>
      <c r="C39" s="565">
        <v>182</v>
      </c>
      <c r="D39" s="566">
        <v>303786.2967032967</v>
      </c>
      <c r="E39" s="567">
        <v>266797.2857142857</v>
      </c>
      <c r="F39" s="565">
        <v>303786.2967032967</v>
      </c>
      <c r="G39" s="567">
        <v>266797.2857142857</v>
      </c>
      <c r="H39" s="462"/>
      <c r="I39" s="520"/>
      <c r="J39" s="635"/>
    </row>
    <row r="40" spans="1:10" s="37" customFormat="1" ht="15.75" customHeight="1">
      <c r="A40" s="376" t="s">
        <v>173</v>
      </c>
      <c r="B40" s="377" t="s">
        <v>41</v>
      </c>
      <c r="C40" s="564">
        <v>908</v>
      </c>
      <c r="D40" s="568">
        <v>309627.8834801763</v>
      </c>
      <c r="E40" s="569">
        <v>281782.83612334804</v>
      </c>
      <c r="F40" s="564">
        <v>304928.5022026432</v>
      </c>
      <c r="G40" s="569">
        <v>277083.45484581497</v>
      </c>
      <c r="H40" s="462"/>
      <c r="I40" s="520"/>
      <c r="J40" s="635"/>
    </row>
    <row r="41" spans="1:11" s="37" customFormat="1" ht="15.75" customHeight="1">
      <c r="A41" s="375" t="s">
        <v>174</v>
      </c>
      <c r="B41" s="378" t="s">
        <v>32</v>
      </c>
      <c r="C41" s="565">
        <v>1511</v>
      </c>
      <c r="D41" s="566">
        <v>305821.29384513566</v>
      </c>
      <c r="E41" s="567">
        <v>229823.52283256123</v>
      </c>
      <c r="F41" s="565">
        <v>305821.29384513566</v>
      </c>
      <c r="G41" s="567">
        <v>229823.52283256123</v>
      </c>
      <c r="H41" s="462"/>
      <c r="I41" s="520"/>
      <c r="J41" s="635"/>
      <c r="K41" s="562"/>
    </row>
    <row r="42" spans="1:11" s="37" customFormat="1" ht="15.75" customHeight="1">
      <c r="A42" s="376" t="s">
        <v>154</v>
      </c>
      <c r="B42" s="377" t="s">
        <v>78</v>
      </c>
      <c r="C42" s="564">
        <v>1752</v>
      </c>
      <c r="D42" s="568">
        <v>319500.90764840186</v>
      </c>
      <c r="E42" s="569">
        <v>279218.5309360731</v>
      </c>
      <c r="F42" s="564">
        <v>306435.2905251141</v>
      </c>
      <c r="G42" s="569">
        <v>266152.91381278535</v>
      </c>
      <c r="H42" s="462"/>
      <c r="I42" s="520"/>
      <c r="J42" s="635"/>
      <c r="K42" s="562"/>
    </row>
    <row r="43" spans="1:11" s="37" customFormat="1" ht="15.75" customHeight="1">
      <c r="A43" s="375" t="s">
        <v>129</v>
      </c>
      <c r="B43" s="378" t="s">
        <v>50</v>
      </c>
      <c r="C43" s="565">
        <v>4324</v>
      </c>
      <c r="D43" s="566">
        <v>325163.7724329325</v>
      </c>
      <c r="E43" s="567">
        <v>282105.6646623497</v>
      </c>
      <c r="F43" s="565">
        <v>308743.8769657724</v>
      </c>
      <c r="G43" s="567">
        <v>265685.76919518964</v>
      </c>
      <c r="H43" s="462"/>
      <c r="I43" s="520"/>
      <c r="J43" s="635"/>
      <c r="K43" s="562"/>
    </row>
    <row r="44" spans="1:11" s="37" customFormat="1" ht="15.75" customHeight="1">
      <c r="A44" s="376" t="s">
        <v>130</v>
      </c>
      <c r="B44" s="377" t="s">
        <v>67</v>
      </c>
      <c r="C44" s="564">
        <v>4691</v>
      </c>
      <c r="D44" s="568">
        <v>337653.90505222767</v>
      </c>
      <c r="E44" s="569">
        <v>266128.5407375826</v>
      </c>
      <c r="F44" s="564">
        <v>311213.68450223835</v>
      </c>
      <c r="G44" s="569">
        <v>239688.3201875933</v>
      </c>
      <c r="H44" s="462"/>
      <c r="I44" s="520"/>
      <c r="J44" s="635"/>
      <c r="K44" s="562"/>
    </row>
    <row r="45" spans="1:11" s="37" customFormat="1" ht="15.75" customHeight="1">
      <c r="A45" s="375" t="s">
        <v>131</v>
      </c>
      <c r="B45" s="378" t="s">
        <v>33</v>
      </c>
      <c r="C45" s="565">
        <v>1206</v>
      </c>
      <c r="D45" s="566">
        <v>345343.90149253735</v>
      </c>
      <c r="E45" s="567">
        <v>324558.9893864013</v>
      </c>
      <c r="F45" s="565">
        <v>311764.6069651741</v>
      </c>
      <c r="G45" s="567">
        <v>290979.69485903817</v>
      </c>
      <c r="H45" s="462"/>
      <c r="I45" s="520"/>
      <c r="J45" s="635"/>
      <c r="K45" s="562"/>
    </row>
    <row r="46" spans="1:11" s="37" customFormat="1" ht="15.75" customHeight="1">
      <c r="A46" s="376" t="s">
        <v>175</v>
      </c>
      <c r="B46" s="377" t="s">
        <v>84</v>
      </c>
      <c r="C46" s="564">
        <v>594</v>
      </c>
      <c r="D46" s="568">
        <v>353775.967003367</v>
      </c>
      <c r="E46" s="569">
        <v>321342.4518518519</v>
      </c>
      <c r="F46" s="564">
        <v>315800.6952861953</v>
      </c>
      <c r="G46" s="569">
        <v>283367.1801346802</v>
      </c>
      <c r="H46" s="462"/>
      <c r="I46" s="520"/>
      <c r="J46" s="635"/>
      <c r="K46" s="562"/>
    </row>
    <row r="47" spans="1:11" s="37" customFormat="1" ht="15.75" customHeight="1">
      <c r="A47" s="375" t="s">
        <v>176</v>
      </c>
      <c r="B47" s="378" t="s">
        <v>68</v>
      </c>
      <c r="C47" s="565">
        <v>645</v>
      </c>
      <c r="D47" s="566">
        <v>332289.8517829458</v>
      </c>
      <c r="E47" s="567">
        <v>313533.14480620157</v>
      </c>
      <c r="F47" s="565">
        <v>328445.36434108525</v>
      </c>
      <c r="G47" s="567">
        <v>309688.65736434114</v>
      </c>
      <c r="H47" s="462"/>
      <c r="I47" s="520"/>
      <c r="J47" s="635"/>
      <c r="K47" s="562"/>
    </row>
    <row r="48" spans="1:10" s="37" customFormat="1" ht="15.75" customHeight="1">
      <c r="A48" s="376" t="s">
        <v>177</v>
      </c>
      <c r="B48" s="377" t="s">
        <v>61</v>
      </c>
      <c r="C48" s="564">
        <v>451</v>
      </c>
      <c r="D48" s="568">
        <v>340005.4181818182</v>
      </c>
      <c r="E48" s="569">
        <v>259872.48691796008</v>
      </c>
      <c r="F48" s="564">
        <v>331717.2505543238</v>
      </c>
      <c r="G48" s="569">
        <v>251584.31929046568</v>
      </c>
      <c r="H48" s="462"/>
      <c r="I48" s="520"/>
      <c r="J48" s="635"/>
    </row>
    <row r="49" spans="1:10" s="37" customFormat="1" ht="15.75" customHeight="1">
      <c r="A49" s="375" t="s">
        <v>178</v>
      </c>
      <c r="B49" s="378" t="s">
        <v>51</v>
      </c>
      <c r="C49" s="565">
        <v>1174</v>
      </c>
      <c r="D49" s="566">
        <v>386326.87120954006</v>
      </c>
      <c r="E49" s="567">
        <v>358143.8354344123</v>
      </c>
      <c r="F49" s="565">
        <v>331989.4591141397</v>
      </c>
      <c r="G49" s="567">
        <v>303806.4233390119</v>
      </c>
      <c r="H49" s="462"/>
      <c r="I49" s="520"/>
      <c r="J49" s="635"/>
    </row>
    <row r="50" spans="1:10" s="37" customFormat="1" ht="15.75" customHeight="1">
      <c r="A50" s="376" t="s">
        <v>132</v>
      </c>
      <c r="B50" s="377" t="s">
        <v>49</v>
      </c>
      <c r="C50" s="564">
        <v>468</v>
      </c>
      <c r="D50" s="568">
        <v>365236.21196581196</v>
      </c>
      <c r="E50" s="569">
        <v>343334.5025641026</v>
      </c>
      <c r="F50" s="564">
        <v>337309.64743589744</v>
      </c>
      <c r="G50" s="569">
        <v>315407.93803418806</v>
      </c>
      <c r="H50" s="462"/>
      <c r="I50" s="520"/>
      <c r="J50" s="635"/>
    </row>
    <row r="51" spans="1:10" s="37" customFormat="1" ht="15.75" customHeight="1">
      <c r="A51" s="375" t="s">
        <v>133</v>
      </c>
      <c r="B51" s="378" t="s">
        <v>39</v>
      </c>
      <c r="C51" s="565">
        <v>1625</v>
      </c>
      <c r="D51" s="566">
        <v>344975.1544615385</v>
      </c>
      <c r="E51" s="567">
        <v>318372.47630769236</v>
      </c>
      <c r="F51" s="565">
        <v>344797.3033846154</v>
      </c>
      <c r="G51" s="567">
        <v>318194.6252307692</v>
      </c>
      <c r="H51" s="462"/>
      <c r="I51" s="520"/>
      <c r="J51" s="635"/>
    </row>
    <row r="52" spans="1:10" s="37" customFormat="1" ht="15.75" customHeight="1">
      <c r="A52" s="376" t="s">
        <v>179</v>
      </c>
      <c r="B52" s="377" t="s">
        <v>80</v>
      </c>
      <c r="C52" s="564">
        <v>773</v>
      </c>
      <c r="D52" s="568">
        <v>360052.0566623545</v>
      </c>
      <c r="E52" s="569">
        <v>332304.4771021993</v>
      </c>
      <c r="F52" s="564">
        <v>345223.8783958603</v>
      </c>
      <c r="G52" s="569">
        <v>317476.29883570503</v>
      </c>
      <c r="H52" s="462"/>
      <c r="I52" s="520"/>
      <c r="J52" s="635"/>
    </row>
    <row r="53" spans="1:10" s="37" customFormat="1" ht="15.75" customHeight="1">
      <c r="A53" s="375" t="s">
        <v>180</v>
      </c>
      <c r="B53" s="378" t="s">
        <v>40</v>
      </c>
      <c r="C53" s="565">
        <v>673</v>
      </c>
      <c r="D53" s="566">
        <v>377179.6374442794</v>
      </c>
      <c r="E53" s="567">
        <v>343932.11292719166</v>
      </c>
      <c r="F53" s="565">
        <v>345632.31946508173</v>
      </c>
      <c r="G53" s="567">
        <v>312384.79494799406</v>
      </c>
      <c r="H53" s="462"/>
      <c r="I53" s="520"/>
      <c r="J53" s="635"/>
    </row>
    <row r="54" spans="1:10" s="37" customFormat="1" ht="15.75" customHeight="1">
      <c r="A54" s="376" t="s">
        <v>134</v>
      </c>
      <c r="B54" s="377" t="s">
        <v>31</v>
      </c>
      <c r="C54" s="564">
        <v>1708</v>
      </c>
      <c r="D54" s="568">
        <v>376240.71639344265</v>
      </c>
      <c r="E54" s="569">
        <v>296339.0676814989</v>
      </c>
      <c r="F54" s="564">
        <v>347235.7851288056</v>
      </c>
      <c r="G54" s="569">
        <v>267334.13641686185</v>
      </c>
      <c r="H54" s="462"/>
      <c r="I54" s="520"/>
      <c r="J54" s="635"/>
    </row>
    <row r="55" spans="1:10" s="37" customFormat="1" ht="15.75" customHeight="1">
      <c r="A55" s="375" t="s">
        <v>135</v>
      </c>
      <c r="B55" s="378" t="s">
        <v>71</v>
      </c>
      <c r="C55" s="565">
        <v>452</v>
      </c>
      <c r="D55" s="566">
        <v>372831.65</v>
      </c>
      <c r="E55" s="567">
        <v>358139.17212389386</v>
      </c>
      <c r="F55" s="565">
        <v>348157.38053097343</v>
      </c>
      <c r="G55" s="567">
        <v>333464.90265486727</v>
      </c>
      <c r="H55" s="462"/>
      <c r="I55" s="520"/>
      <c r="J55" s="635"/>
    </row>
    <row r="56" spans="1:10" s="37" customFormat="1" ht="15.75" customHeight="1">
      <c r="A56" s="376" t="s">
        <v>181</v>
      </c>
      <c r="B56" s="377" t="s">
        <v>77</v>
      </c>
      <c r="C56" s="564">
        <v>475</v>
      </c>
      <c r="D56" s="568">
        <v>357876.7423157895</v>
      </c>
      <c r="E56" s="569">
        <v>288184.9865263158</v>
      </c>
      <c r="F56" s="564">
        <v>348880.5242105264</v>
      </c>
      <c r="G56" s="569">
        <v>279188.76842105266</v>
      </c>
      <c r="H56" s="462"/>
      <c r="I56" s="520"/>
      <c r="J56" s="635"/>
    </row>
    <row r="57" spans="1:10" s="37" customFormat="1" ht="15.75" customHeight="1">
      <c r="A57" s="375" t="s">
        <v>182</v>
      </c>
      <c r="B57" s="378" t="s">
        <v>62</v>
      </c>
      <c r="C57" s="565">
        <v>352</v>
      </c>
      <c r="D57" s="566">
        <v>372391.94488636364</v>
      </c>
      <c r="E57" s="567">
        <v>310141.94488636364</v>
      </c>
      <c r="F57" s="565">
        <v>362677.78409090906</v>
      </c>
      <c r="G57" s="567">
        <v>300427.78409090906</v>
      </c>
      <c r="H57" s="462"/>
      <c r="I57" s="520"/>
      <c r="J57" s="635"/>
    </row>
    <row r="58" spans="1:10" s="37" customFormat="1" ht="15.75" customHeight="1">
      <c r="A58" s="376" t="s">
        <v>136</v>
      </c>
      <c r="B58" s="377" t="s">
        <v>85</v>
      </c>
      <c r="C58" s="564">
        <v>1026</v>
      </c>
      <c r="D58" s="568">
        <v>376736.54424951266</v>
      </c>
      <c r="E58" s="569">
        <v>337862.9769980507</v>
      </c>
      <c r="F58" s="564">
        <v>363635.04678362573</v>
      </c>
      <c r="G58" s="569">
        <v>324761.47953216376</v>
      </c>
      <c r="H58" s="462"/>
      <c r="I58" s="520"/>
      <c r="J58" s="635"/>
    </row>
    <row r="59" spans="1:10" s="37" customFormat="1" ht="15.75" customHeight="1">
      <c r="A59" s="375" t="s">
        <v>137</v>
      </c>
      <c r="B59" s="378" t="s">
        <v>59</v>
      </c>
      <c r="C59" s="565">
        <v>1015</v>
      </c>
      <c r="D59" s="566">
        <v>379117.6037438424</v>
      </c>
      <c r="E59" s="567">
        <v>339759.60177339904</v>
      </c>
      <c r="F59" s="565">
        <v>369896.3467980296</v>
      </c>
      <c r="G59" s="567">
        <v>330538.3448275862</v>
      </c>
      <c r="H59" s="462"/>
      <c r="I59" s="520"/>
      <c r="J59" s="635"/>
    </row>
    <row r="60" spans="1:10" s="37" customFormat="1" ht="15.75" customHeight="1">
      <c r="A60" s="376" t="s">
        <v>183</v>
      </c>
      <c r="B60" s="377" t="s">
        <v>48</v>
      </c>
      <c r="C60" s="564">
        <v>106</v>
      </c>
      <c r="D60" s="568">
        <v>374349.0566037736</v>
      </c>
      <c r="E60" s="569">
        <v>374349.0566037736</v>
      </c>
      <c r="F60" s="564">
        <v>374349.0566037736</v>
      </c>
      <c r="G60" s="569">
        <v>374349.0566037736</v>
      </c>
      <c r="H60" s="462"/>
      <c r="I60" s="520"/>
      <c r="J60" s="635"/>
    </row>
    <row r="61" spans="1:10" s="37" customFormat="1" ht="15.75" customHeight="1">
      <c r="A61" s="375" t="s">
        <v>184</v>
      </c>
      <c r="B61" s="378" t="s">
        <v>46</v>
      </c>
      <c r="C61" s="565">
        <v>186</v>
      </c>
      <c r="D61" s="566">
        <v>416131.5182795698</v>
      </c>
      <c r="E61" s="567">
        <v>416131.5182795698</v>
      </c>
      <c r="F61" s="565">
        <v>376987.3064516129</v>
      </c>
      <c r="G61" s="567">
        <v>376987.3064516129</v>
      </c>
      <c r="H61" s="462"/>
      <c r="I61" s="520"/>
      <c r="J61" s="635"/>
    </row>
    <row r="62" spans="1:10" s="37" customFormat="1" ht="15.75" customHeight="1">
      <c r="A62" s="376" t="s">
        <v>138</v>
      </c>
      <c r="B62" s="377" t="s">
        <v>83</v>
      </c>
      <c r="C62" s="564">
        <v>467</v>
      </c>
      <c r="D62" s="568">
        <v>467923.435117773</v>
      </c>
      <c r="E62" s="569">
        <v>427745.4565310492</v>
      </c>
      <c r="F62" s="564">
        <v>399839.3790149893</v>
      </c>
      <c r="G62" s="569">
        <v>359661.4004282655</v>
      </c>
      <c r="H62" s="462"/>
      <c r="I62" s="520"/>
      <c r="J62" s="635"/>
    </row>
    <row r="63" spans="1:10" s="37" customFormat="1" ht="15.75" customHeight="1">
      <c r="A63" s="375" t="s">
        <v>139</v>
      </c>
      <c r="B63" s="378" t="s">
        <v>60</v>
      </c>
      <c r="C63" s="565">
        <v>574</v>
      </c>
      <c r="D63" s="566">
        <v>408276.7097560976</v>
      </c>
      <c r="E63" s="567">
        <v>343347.34390243905</v>
      </c>
      <c r="F63" s="565">
        <v>408113.65505226486</v>
      </c>
      <c r="G63" s="567">
        <v>343184.2891986063</v>
      </c>
      <c r="H63" s="462"/>
      <c r="I63" s="520"/>
      <c r="J63" s="635"/>
    </row>
    <row r="64" spans="1:10" s="37" customFormat="1" ht="15.75" customHeight="1">
      <c r="A64" s="376" t="s">
        <v>140</v>
      </c>
      <c r="B64" s="377" t="s">
        <v>54</v>
      </c>
      <c r="C64" s="564">
        <v>408</v>
      </c>
      <c r="D64" s="568">
        <v>416339.4901960785</v>
      </c>
      <c r="E64" s="569">
        <v>396837.0392156863</v>
      </c>
      <c r="F64" s="564">
        <v>411667.43137254904</v>
      </c>
      <c r="G64" s="569">
        <v>392164.98039215687</v>
      </c>
      <c r="H64" s="462"/>
      <c r="I64" s="520"/>
      <c r="J64" s="635"/>
    </row>
    <row r="65" spans="1:10" s="37" customFormat="1" ht="15.75" customHeight="1">
      <c r="A65" s="375" t="s">
        <v>141</v>
      </c>
      <c r="B65" s="378" t="s">
        <v>86</v>
      </c>
      <c r="C65" s="565">
        <v>648</v>
      </c>
      <c r="D65" s="566">
        <v>462867.90740740736</v>
      </c>
      <c r="E65" s="567">
        <v>409547.29012345674</v>
      </c>
      <c r="F65" s="565">
        <v>447013.1280864197</v>
      </c>
      <c r="G65" s="567">
        <v>393692.5108024691</v>
      </c>
      <c r="H65" s="462"/>
      <c r="I65" s="520"/>
      <c r="J65" s="635"/>
    </row>
    <row r="66" spans="1:10" s="37" customFormat="1" ht="15.75" customHeight="1">
      <c r="A66" s="376" t="s">
        <v>142</v>
      </c>
      <c r="B66" s="377" t="s">
        <v>35</v>
      </c>
      <c r="C66" s="564">
        <v>636</v>
      </c>
      <c r="D66" s="568">
        <v>522139.48238993715</v>
      </c>
      <c r="E66" s="569">
        <v>411843.28742138366</v>
      </c>
      <c r="F66" s="564">
        <v>453967.04088050313</v>
      </c>
      <c r="G66" s="569">
        <v>343670.8459119497</v>
      </c>
      <c r="H66" s="462"/>
      <c r="I66" s="520"/>
      <c r="J66" s="635"/>
    </row>
    <row r="67" spans="1:10" s="37" customFormat="1" ht="15.75" customHeight="1">
      <c r="A67" s="375" t="s">
        <v>143</v>
      </c>
      <c r="B67" s="378" t="s">
        <v>64</v>
      </c>
      <c r="C67" s="565">
        <v>915</v>
      </c>
      <c r="D67" s="566">
        <v>463918.3934426229</v>
      </c>
      <c r="E67" s="567">
        <v>416999.6393442622</v>
      </c>
      <c r="F67" s="565">
        <v>463017.09180327866</v>
      </c>
      <c r="G67" s="567">
        <v>416098.337704918</v>
      </c>
      <c r="H67" s="462"/>
      <c r="I67" s="520"/>
      <c r="J67" s="634"/>
    </row>
    <row r="68" spans="1:10" s="37" customFormat="1" ht="15.75" customHeight="1">
      <c r="A68" s="376" t="s">
        <v>144</v>
      </c>
      <c r="B68" s="377" t="s">
        <v>208</v>
      </c>
      <c r="C68" s="564">
        <v>120</v>
      </c>
      <c r="D68" s="568">
        <v>589675</v>
      </c>
      <c r="E68" s="569">
        <v>589675</v>
      </c>
      <c r="F68" s="564">
        <v>589675</v>
      </c>
      <c r="G68" s="569">
        <v>589675</v>
      </c>
      <c r="H68" s="462"/>
      <c r="I68" s="520"/>
      <c r="J68" s="634"/>
    </row>
    <row r="69" spans="1:10" s="37" customFormat="1" ht="15.75" customHeight="1">
      <c r="A69" s="375" t="s">
        <v>145</v>
      </c>
      <c r="B69" s="378" t="s">
        <v>43</v>
      </c>
      <c r="C69" s="565">
        <v>282</v>
      </c>
      <c r="D69" s="566">
        <v>664260.1347517731</v>
      </c>
      <c r="E69" s="567">
        <v>582341.2836879432</v>
      </c>
      <c r="F69" s="565">
        <v>663116.1049645391</v>
      </c>
      <c r="G69" s="567">
        <v>581197.2539007092</v>
      </c>
      <c r="H69" s="462"/>
      <c r="I69" s="520"/>
      <c r="J69" s="634"/>
    </row>
    <row r="70" spans="1:10" s="37" customFormat="1" ht="15.75" customHeight="1">
      <c r="A70" s="376" t="s">
        <v>146</v>
      </c>
      <c r="B70" s="377" t="s">
        <v>47</v>
      </c>
      <c r="C70" s="564">
        <v>46</v>
      </c>
      <c r="D70" s="568">
        <v>711065.2173913043</v>
      </c>
      <c r="E70" s="569">
        <v>711065.2173913043</v>
      </c>
      <c r="F70" s="564">
        <v>711065.2173913043</v>
      </c>
      <c r="G70" s="569">
        <v>711065.2173913043</v>
      </c>
      <c r="H70" s="462"/>
      <c r="I70" s="520"/>
      <c r="J70" s="634"/>
    </row>
    <row r="71" spans="1:10" s="37" customFormat="1" ht="15.75" customHeight="1">
      <c r="A71" s="375" t="s">
        <v>147</v>
      </c>
      <c r="B71" s="378" t="s">
        <v>44</v>
      </c>
      <c r="C71" s="565">
        <v>236</v>
      </c>
      <c r="D71" s="566">
        <v>462404.05932203383</v>
      </c>
      <c r="E71" s="567">
        <v>387879.33050847455</v>
      </c>
      <c r="F71" s="565"/>
      <c r="G71" s="567"/>
      <c r="H71" s="462"/>
      <c r="I71" s="520"/>
      <c r="J71" s="636"/>
    </row>
    <row r="72" spans="1:10" s="37" customFormat="1" ht="15.75" customHeight="1" thickBot="1">
      <c r="A72" s="470"/>
      <c r="B72" s="563" t="s">
        <v>279</v>
      </c>
      <c r="C72" s="570">
        <v>338349</v>
      </c>
      <c r="D72" s="637">
        <v>279386.12158217776</v>
      </c>
      <c r="E72" s="571">
        <v>233944.63060244365</v>
      </c>
      <c r="F72" s="637">
        <v>237749.00727828362</v>
      </c>
      <c r="G72" s="571">
        <v>193178.98458573836</v>
      </c>
      <c r="H72" s="462"/>
      <c r="I72" s="520"/>
      <c r="J72" s="636"/>
    </row>
    <row r="73" spans="1:10" s="31" customFormat="1" ht="18" customHeight="1" thickTop="1">
      <c r="A73" s="472"/>
      <c r="B73" s="241"/>
      <c r="C73" s="474"/>
      <c r="D73" s="474"/>
      <c r="E73" s="474"/>
      <c r="F73" s="473"/>
      <c r="G73" s="473"/>
      <c r="H73" s="462"/>
      <c r="I73"/>
      <c r="J73" s="636"/>
    </row>
    <row r="74" spans="1:10" s="37" customFormat="1" ht="15">
      <c r="A74" s="241"/>
      <c r="B74" s="241"/>
      <c r="C74" s="474"/>
      <c r="D74" s="474"/>
      <c r="E74" s="474"/>
      <c r="F74" s="474"/>
      <c r="G74" s="474"/>
      <c r="H74" s="462"/>
      <c r="I74"/>
      <c r="J74" s="636"/>
    </row>
    <row r="75" spans="1:10" s="37" customFormat="1" ht="15">
      <c r="A75" s="241"/>
      <c r="B75" s="62"/>
      <c r="C75" s="60"/>
      <c r="D75" s="60"/>
      <c r="E75" s="60"/>
      <c r="F75" s="474"/>
      <c r="G75" s="474"/>
      <c r="H75" s="462"/>
      <c r="I75"/>
      <c r="J75" s="636"/>
    </row>
    <row r="76" spans="1:10" s="37" customFormat="1" ht="15">
      <c r="A76" s="62"/>
      <c r="B76" s="62"/>
      <c r="C76" s="60"/>
      <c r="D76" s="60"/>
      <c r="E76" s="60"/>
      <c r="F76" s="60"/>
      <c r="G76" s="60"/>
      <c r="H76" s="462"/>
      <c r="I76"/>
      <c r="J76" s="636"/>
    </row>
    <row r="77" spans="1:10" s="37" customFormat="1" ht="12.75">
      <c r="A77" s="62"/>
      <c r="B77" s="62"/>
      <c r="C77" s="60"/>
      <c r="D77" s="60"/>
      <c r="E77" s="60"/>
      <c r="F77" s="60"/>
      <c r="G77" s="60"/>
      <c r="H77" s="31"/>
      <c r="I77" s="10"/>
      <c r="J77" s="636"/>
    </row>
    <row r="78" spans="1:8" ht="12.75">
      <c r="A78" s="62"/>
      <c r="B78" s="62"/>
      <c r="C78" s="60"/>
      <c r="D78" s="60"/>
      <c r="E78" s="60"/>
      <c r="F78" s="60"/>
      <c r="G78" s="60"/>
      <c r="H78" s="31"/>
    </row>
    <row r="79" spans="1:8" ht="12.75">
      <c r="A79" s="62"/>
      <c r="B79" s="62"/>
      <c r="C79" s="60"/>
      <c r="D79" s="60"/>
      <c r="E79" s="60"/>
      <c r="F79" s="60"/>
      <c r="G79" s="60"/>
      <c r="H79" s="25"/>
    </row>
    <row r="80" spans="1:8" ht="12.75">
      <c r="A80" s="62"/>
      <c r="B80" s="62"/>
      <c r="C80" s="60"/>
      <c r="D80" s="60"/>
      <c r="E80" s="60"/>
      <c r="F80" s="60"/>
      <c r="G80" s="60"/>
      <c r="H80" s="25"/>
    </row>
    <row r="81" spans="1:7" ht="12.75">
      <c r="A81" s="62"/>
      <c r="B81" s="62"/>
      <c r="C81" s="60"/>
      <c r="D81" s="60"/>
      <c r="E81" s="60"/>
      <c r="F81" s="60"/>
      <c r="G81" s="60"/>
    </row>
    <row r="82" spans="1:7" ht="12.75">
      <c r="A82" s="62"/>
      <c r="B82" s="62"/>
      <c r="C82" s="60"/>
      <c r="D82" s="60"/>
      <c r="E82" s="60"/>
      <c r="F82" s="60"/>
      <c r="G82" s="60"/>
    </row>
    <row r="83" spans="1:7" ht="12.75">
      <c r="A83" s="62"/>
      <c r="B83" s="62"/>
      <c r="C83" s="60"/>
      <c r="D83" s="60"/>
      <c r="E83" s="60"/>
      <c r="F83" s="60"/>
      <c r="G83" s="60"/>
    </row>
    <row r="84" spans="1:7" ht="12.75">
      <c r="A84" s="62"/>
      <c r="B84" s="62"/>
      <c r="C84" s="60"/>
      <c r="D84" s="60"/>
      <c r="E84" s="60"/>
      <c r="F84" s="60"/>
      <c r="G84" s="60"/>
    </row>
    <row r="85" spans="1:7" ht="12.75">
      <c r="A85" s="62"/>
      <c r="B85" s="62"/>
      <c r="C85" s="60"/>
      <c r="D85" s="60"/>
      <c r="E85" s="60"/>
      <c r="F85" s="60"/>
      <c r="G85" s="60"/>
    </row>
    <row r="86" ht="12.75">
      <c r="A86" s="62"/>
    </row>
  </sheetData>
  <sheetProtection password="E9FB" sheet="1" sort="0" autoFilter="0"/>
  <mergeCells count="2"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A7:A71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I58" sqref="I58"/>
    </sheetView>
  </sheetViews>
  <sheetFormatPr defaultColWidth="9.140625" defaultRowHeight="15"/>
  <cols>
    <col min="1" max="1" width="7.7109375" style="9" customWidth="1"/>
    <col min="2" max="2" width="33.7109375" style="9" customWidth="1"/>
    <col min="3" max="3" width="20.8515625" style="9" customWidth="1"/>
    <col min="4" max="4" width="14.7109375" style="9" customWidth="1"/>
    <col min="5" max="5" width="15.57421875" style="9" customWidth="1"/>
    <col min="6" max="8" width="9.140625" style="11" customWidth="1"/>
    <col min="9" max="9" width="26.00390625" style="11" customWidth="1"/>
    <col min="10" max="10" width="18.00390625" style="11" customWidth="1"/>
    <col min="11" max="11" width="14.28125" style="11" customWidth="1"/>
    <col min="12" max="16384" width="9.140625" style="11" customWidth="1"/>
  </cols>
  <sheetData>
    <row r="1" spans="1:5" s="468" customFormat="1" ht="12.75">
      <c r="A1" s="2" t="s">
        <v>258</v>
      </c>
      <c r="B1" s="2"/>
      <c r="C1" s="2"/>
      <c r="D1" s="2"/>
      <c r="E1" s="2"/>
    </row>
    <row r="2" spans="1:5" s="468" customFormat="1" ht="12.75">
      <c r="A2" s="2" t="s">
        <v>431</v>
      </c>
      <c r="B2" s="2"/>
      <c r="C2" s="2"/>
      <c r="D2" s="2"/>
      <c r="E2" s="2"/>
    </row>
    <row r="4" spans="1:5" ht="45" customHeight="1">
      <c r="A4" s="245" t="s">
        <v>92</v>
      </c>
      <c r="B4" s="246" t="s">
        <v>0</v>
      </c>
      <c r="C4" s="349" t="s">
        <v>259</v>
      </c>
      <c r="D4" s="475" t="s">
        <v>190</v>
      </c>
      <c r="E4" s="312" t="s">
        <v>260</v>
      </c>
    </row>
    <row r="5" spans="1:5" ht="15">
      <c r="A5" s="476" t="s">
        <v>151</v>
      </c>
      <c r="B5" s="478" t="s">
        <v>71</v>
      </c>
      <c r="C5" s="229">
        <v>157367.136</v>
      </c>
      <c r="D5" s="229">
        <v>6641</v>
      </c>
      <c r="E5" s="257">
        <v>0.04220067905410695</v>
      </c>
    </row>
    <row r="6" spans="1:5" ht="15">
      <c r="A6" s="376" t="s">
        <v>152</v>
      </c>
      <c r="B6" s="477" t="s">
        <v>54</v>
      </c>
      <c r="C6" s="235">
        <v>167960.312</v>
      </c>
      <c r="D6" s="235">
        <v>7957</v>
      </c>
      <c r="E6" s="255">
        <v>0.0473742868493838</v>
      </c>
    </row>
    <row r="7" spans="1:5" ht="15">
      <c r="A7" s="375" t="s">
        <v>437</v>
      </c>
      <c r="B7" s="478" t="s">
        <v>68</v>
      </c>
      <c r="C7" s="229">
        <v>211847.26</v>
      </c>
      <c r="D7" s="229">
        <v>12098.076</v>
      </c>
      <c r="E7" s="257">
        <v>0.05710754059316131</v>
      </c>
    </row>
    <row r="8" spans="1:5" ht="15">
      <c r="A8" s="376" t="s">
        <v>437</v>
      </c>
      <c r="B8" s="477" t="s">
        <v>53</v>
      </c>
      <c r="C8" s="235">
        <v>179107.767</v>
      </c>
      <c r="D8" s="235">
        <v>11122</v>
      </c>
      <c r="E8" s="255">
        <v>0.062096692880996056</v>
      </c>
    </row>
    <row r="9" spans="1:5" ht="15">
      <c r="A9" s="375" t="s">
        <v>437</v>
      </c>
      <c r="B9" s="478" t="s">
        <v>49</v>
      </c>
      <c r="C9" s="229">
        <v>157860.915</v>
      </c>
      <c r="D9" s="229">
        <v>10250</v>
      </c>
      <c r="E9" s="257">
        <v>0.06493057512051036</v>
      </c>
    </row>
    <row r="10" spans="1:5" ht="15">
      <c r="A10" s="277" t="s">
        <v>347</v>
      </c>
      <c r="B10" s="477" t="s">
        <v>33</v>
      </c>
      <c r="C10" s="235">
        <v>375988.116</v>
      </c>
      <c r="D10" s="235">
        <v>25066.604</v>
      </c>
      <c r="E10" s="255">
        <v>0.06666860715353036</v>
      </c>
    </row>
    <row r="11" spans="1:5" ht="15">
      <c r="A11" s="270" t="s">
        <v>347</v>
      </c>
      <c r="B11" s="478" t="s">
        <v>73</v>
      </c>
      <c r="C11" s="229">
        <v>446397.097</v>
      </c>
      <c r="D11" s="229">
        <v>31280.004</v>
      </c>
      <c r="E11" s="257">
        <v>0.07007214923711746</v>
      </c>
    </row>
    <row r="12" spans="1:5" ht="15">
      <c r="A12" s="277" t="s">
        <v>347</v>
      </c>
      <c r="B12" s="477" t="s">
        <v>38</v>
      </c>
      <c r="C12" s="235">
        <v>298065.215</v>
      </c>
      <c r="D12" s="235">
        <v>21099.996</v>
      </c>
      <c r="E12" s="255">
        <v>0.07078986388935052</v>
      </c>
    </row>
    <row r="13" spans="1:5" ht="15.75" customHeight="1">
      <c r="A13" s="270" t="s">
        <v>438</v>
      </c>
      <c r="B13" s="478" t="s">
        <v>39</v>
      </c>
      <c r="C13" s="229">
        <v>560295.618</v>
      </c>
      <c r="D13" s="229">
        <v>43229.352</v>
      </c>
      <c r="E13" s="257">
        <v>0.0771545423723089</v>
      </c>
    </row>
    <row r="14" spans="1:5" ht="15">
      <c r="A14" s="277" t="s">
        <v>438</v>
      </c>
      <c r="B14" s="477" t="s">
        <v>80</v>
      </c>
      <c r="C14" s="235">
        <v>266858.058</v>
      </c>
      <c r="D14" s="235">
        <v>21448.879</v>
      </c>
      <c r="E14" s="255">
        <v>0.08037560926865472</v>
      </c>
    </row>
    <row r="15" spans="1:5" ht="15">
      <c r="A15" s="270" t="s">
        <v>438</v>
      </c>
      <c r="B15" s="478" t="s">
        <v>51</v>
      </c>
      <c r="C15" s="229">
        <v>389755.625</v>
      </c>
      <c r="D15" s="229">
        <v>33086.884</v>
      </c>
      <c r="E15" s="257">
        <v>0.08489135724468376</v>
      </c>
    </row>
    <row r="16" spans="1:5" ht="15">
      <c r="A16" s="277" t="s">
        <v>265</v>
      </c>
      <c r="B16" s="477" t="s">
        <v>41</v>
      </c>
      <c r="C16" s="235">
        <v>276875.08</v>
      </c>
      <c r="D16" s="235">
        <v>25283.303</v>
      </c>
      <c r="E16" s="255">
        <v>0.0913166435924822</v>
      </c>
    </row>
    <row r="17" spans="1:5" ht="15">
      <c r="A17" s="270" t="s">
        <v>265</v>
      </c>
      <c r="B17" s="478" t="s">
        <v>56</v>
      </c>
      <c r="C17" s="229">
        <v>663803.7289999999</v>
      </c>
      <c r="D17" s="229">
        <v>61571.724</v>
      </c>
      <c r="E17" s="257">
        <v>0.09275591761552157</v>
      </c>
    </row>
    <row r="18" spans="1:5" ht="15">
      <c r="A18" s="277" t="s">
        <v>439</v>
      </c>
      <c r="B18" s="477" t="s">
        <v>40</v>
      </c>
      <c r="C18" s="235">
        <v>232610.551</v>
      </c>
      <c r="D18" s="235">
        <v>22375.584</v>
      </c>
      <c r="E18" s="255">
        <v>0.09619333217606281</v>
      </c>
    </row>
    <row r="19" spans="1:5" ht="15">
      <c r="A19" s="270" t="s">
        <v>439</v>
      </c>
      <c r="B19" s="478" t="s">
        <v>34</v>
      </c>
      <c r="C19" s="229">
        <v>1546157.851</v>
      </c>
      <c r="D19" s="229">
        <v>150928.5</v>
      </c>
      <c r="E19" s="257">
        <v>0.09761519491841328</v>
      </c>
    </row>
    <row r="20" spans="1:5" ht="15">
      <c r="A20" s="277" t="s">
        <v>439</v>
      </c>
      <c r="B20" s="477" t="s">
        <v>83</v>
      </c>
      <c r="C20" s="235">
        <v>186724.99</v>
      </c>
      <c r="D20" s="235">
        <v>18763.116</v>
      </c>
      <c r="E20" s="255">
        <v>0.10048529658510091</v>
      </c>
    </row>
    <row r="21" spans="1:5" ht="15">
      <c r="A21" s="270" t="s">
        <v>439</v>
      </c>
      <c r="B21" s="478" t="s">
        <v>64</v>
      </c>
      <c r="C21" s="229">
        <v>423660.63899999997</v>
      </c>
      <c r="D21" s="229">
        <v>42930.66</v>
      </c>
      <c r="E21" s="257">
        <v>0.10133266121047418</v>
      </c>
    </row>
    <row r="22" spans="1:5" ht="15">
      <c r="A22" s="277" t="s">
        <v>439</v>
      </c>
      <c r="B22" s="477" t="s">
        <v>84</v>
      </c>
      <c r="C22" s="235">
        <v>187585.613</v>
      </c>
      <c r="D22" s="235">
        <v>19265.508</v>
      </c>
      <c r="E22" s="255">
        <v>0.10270248177294919</v>
      </c>
    </row>
    <row r="23" spans="1:5" ht="15">
      <c r="A23" s="270" t="s">
        <v>439</v>
      </c>
      <c r="B23" s="478" t="s">
        <v>66</v>
      </c>
      <c r="C23" s="229">
        <v>161518.322</v>
      </c>
      <c r="D23" s="229">
        <v>16592</v>
      </c>
      <c r="E23" s="257">
        <v>0.1027251880439917</v>
      </c>
    </row>
    <row r="24" spans="1:5" ht="15">
      <c r="A24" s="277" t="s">
        <v>439</v>
      </c>
      <c r="B24" s="477" t="s">
        <v>81</v>
      </c>
      <c r="C24" s="235">
        <v>631198.205</v>
      </c>
      <c r="D24" s="572">
        <v>65977.6</v>
      </c>
      <c r="E24" s="255">
        <v>0.10452754693749487</v>
      </c>
    </row>
    <row r="25" spans="1:5" ht="15">
      <c r="A25" s="270" t="s">
        <v>285</v>
      </c>
      <c r="B25" s="478" t="s">
        <v>59</v>
      </c>
      <c r="C25" s="229">
        <v>375444.792</v>
      </c>
      <c r="D25" s="229">
        <v>39948.372</v>
      </c>
      <c r="E25" s="257">
        <v>0.10640278637824334</v>
      </c>
    </row>
    <row r="26" spans="1:5" ht="15">
      <c r="A26" s="277" t="s">
        <v>285</v>
      </c>
      <c r="B26" s="477" t="s">
        <v>85</v>
      </c>
      <c r="C26" s="235">
        <v>373089.558</v>
      </c>
      <c r="D26" s="235">
        <v>39884.28</v>
      </c>
      <c r="E26" s="255">
        <v>0.10690269707307112</v>
      </c>
    </row>
    <row r="27" spans="1:5" ht="15">
      <c r="A27" s="270" t="s">
        <v>285</v>
      </c>
      <c r="B27" s="478" t="s">
        <v>76</v>
      </c>
      <c r="C27" s="229">
        <v>165686.214</v>
      </c>
      <c r="D27" s="229">
        <v>18086.655</v>
      </c>
      <c r="E27" s="257">
        <v>0.1091620996300875</v>
      </c>
    </row>
    <row r="28" spans="1:5" ht="15">
      <c r="A28" s="277" t="s">
        <v>285</v>
      </c>
      <c r="B28" s="477" t="s">
        <v>29</v>
      </c>
      <c r="C28" s="235">
        <v>3413146.478</v>
      </c>
      <c r="D28" s="235">
        <v>375475.728</v>
      </c>
      <c r="E28" s="255">
        <v>0.11000867686757392</v>
      </c>
    </row>
    <row r="29" spans="1:5" ht="15">
      <c r="A29" s="270" t="s">
        <v>285</v>
      </c>
      <c r="B29" s="478" t="s">
        <v>36</v>
      </c>
      <c r="C29" s="229">
        <v>1030866.463</v>
      </c>
      <c r="D29" s="229">
        <v>114169.59599999999</v>
      </c>
      <c r="E29" s="257">
        <v>0.1107511012316248</v>
      </c>
    </row>
    <row r="30" spans="1:5" ht="15">
      <c r="A30" s="277" t="s">
        <v>440</v>
      </c>
      <c r="B30" s="477" t="s">
        <v>86</v>
      </c>
      <c r="C30" s="235">
        <v>289664.507</v>
      </c>
      <c r="D30" s="235">
        <v>34551.76</v>
      </c>
      <c r="E30" s="255">
        <v>0.11928199404837682</v>
      </c>
    </row>
    <row r="31" spans="1:5" ht="15">
      <c r="A31" s="270" t="s">
        <v>440</v>
      </c>
      <c r="B31" s="478" t="s">
        <v>70</v>
      </c>
      <c r="C31" s="229">
        <v>55289.106</v>
      </c>
      <c r="D31" s="229">
        <v>6732</v>
      </c>
      <c r="E31" s="257">
        <v>0.12175997202776258</v>
      </c>
    </row>
    <row r="32" spans="1:5" ht="15">
      <c r="A32" s="277" t="s">
        <v>440</v>
      </c>
      <c r="B32" s="477" t="s">
        <v>43</v>
      </c>
      <c r="C32" s="235">
        <v>186998.7416</v>
      </c>
      <c r="D32" s="235">
        <v>23101.116</v>
      </c>
      <c r="E32" s="255">
        <v>0.12353621100517609</v>
      </c>
    </row>
    <row r="33" spans="1:5" ht="15">
      <c r="A33" s="270" t="s">
        <v>441</v>
      </c>
      <c r="B33" s="478" t="s">
        <v>207</v>
      </c>
      <c r="C33" s="229">
        <v>987181.463</v>
      </c>
      <c r="D33" s="229">
        <v>123653.481</v>
      </c>
      <c r="E33" s="257">
        <v>0.1252591196599485</v>
      </c>
    </row>
    <row r="34" spans="1:5" ht="15">
      <c r="A34" s="277" t="s">
        <v>441</v>
      </c>
      <c r="B34" s="477" t="s">
        <v>78</v>
      </c>
      <c r="C34" s="235">
        <v>536874.629</v>
      </c>
      <c r="D34" s="235">
        <v>70574.724</v>
      </c>
      <c r="E34" s="255">
        <v>0.13145475719620942</v>
      </c>
    </row>
    <row r="35" spans="1:5" ht="15">
      <c r="A35" s="270" t="s">
        <v>441</v>
      </c>
      <c r="B35" s="478" t="s">
        <v>75</v>
      </c>
      <c r="C35" s="229">
        <v>2457419.386</v>
      </c>
      <c r="D35" s="229">
        <v>329643.636</v>
      </c>
      <c r="E35" s="257">
        <v>0.13414219724886634</v>
      </c>
    </row>
    <row r="36" spans="1:5" ht="15">
      <c r="A36" s="277" t="s">
        <v>348</v>
      </c>
      <c r="B36" s="477" t="s">
        <v>50</v>
      </c>
      <c r="C36" s="235">
        <v>1335008.524</v>
      </c>
      <c r="D36" s="235">
        <v>186183.25799999997</v>
      </c>
      <c r="E36" s="255">
        <v>0.13946222413782877</v>
      </c>
    </row>
    <row r="37" spans="1:5" ht="15">
      <c r="A37" s="270" t="s">
        <v>348</v>
      </c>
      <c r="B37" s="478" t="s">
        <v>45</v>
      </c>
      <c r="C37" s="229">
        <v>290559.75899999996</v>
      </c>
      <c r="D37" s="229">
        <v>40674.834</v>
      </c>
      <c r="E37" s="257">
        <v>0.13998784325808863</v>
      </c>
    </row>
    <row r="38" spans="1:5" ht="15">
      <c r="A38" s="277" t="s">
        <v>348</v>
      </c>
      <c r="B38" s="477" t="s">
        <v>82</v>
      </c>
      <c r="C38" s="235">
        <v>467422.874</v>
      </c>
      <c r="D38" s="235">
        <v>65784.996</v>
      </c>
      <c r="E38" s="255">
        <v>0.1407397875868608</v>
      </c>
    </row>
    <row r="39" spans="1:5" ht="15">
      <c r="A39" s="270" t="s">
        <v>174</v>
      </c>
      <c r="B39" s="478" t="s">
        <v>79</v>
      </c>
      <c r="C39" s="229">
        <v>458266.803</v>
      </c>
      <c r="D39" s="229">
        <v>69659.115</v>
      </c>
      <c r="E39" s="257">
        <v>0.15200558832536687</v>
      </c>
    </row>
    <row r="40" spans="1:5" ht="15">
      <c r="A40" s="277" t="s">
        <v>238</v>
      </c>
      <c r="B40" s="477" t="s">
        <v>58</v>
      </c>
      <c r="C40" s="235">
        <v>515330.498</v>
      </c>
      <c r="D40" s="235">
        <v>81016.784</v>
      </c>
      <c r="E40" s="255">
        <v>0.15721325307628115</v>
      </c>
    </row>
    <row r="41" spans="1:5" ht="15">
      <c r="A41" s="270" t="s">
        <v>238</v>
      </c>
      <c r="B41" s="478" t="s">
        <v>60</v>
      </c>
      <c r="C41" s="229">
        <v>234257.238</v>
      </c>
      <c r="D41" s="229">
        <v>37269.456</v>
      </c>
      <c r="E41" s="257">
        <v>0.15909628371866996</v>
      </c>
    </row>
    <row r="42" spans="1:5" ht="15">
      <c r="A42" s="277" t="s">
        <v>238</v>
      </c>
      <c r="B42" s="477" t="s">
        <v>52</v>
      </c>
      <c r="C42" s="235">
        <v>241352.58</v>
      </c>
      <c r="D42" s="572">
        <v>38612.652</v>
      </c>
      <c r="E42" s="255">
        <v>0.15998441781728626</v>
      </c>
    </row>
    <row r="43" spans="1:5" ht="15">
      <c r="A43" s="270" t="s">
        <v>328</v>
      </c>
      <c r="B43" s="478" t="s">
        <v>37</v>
      </c>
      <c r="C43" s="229">
        <v>226019.388</v>
      </c>
      <c r="D43" s="229">
        <v>38453.304</v>
      </c>
      <c r="E43" s="257">
        <v>0.17013276754824236</v>
      </c>
    </row>
    <row r="44" spans="1:5" ht="15">
      <c r="A44" s="277" t="s">
        <v>328</v>
      </c>
      <c r="B44" s="477" t="s">
        <v>62</v>
      </c>
      <c r="C44" s="235">
        <v>127662.58</v>
      </c>
      <c r="D44" s="235">
        <v>21912</v>
      </c>
      <c r="E44" s="255">
        <v>0.1716399590232314</v>
      </c>
    </row>
    <row r="45" spans="1:5" ht="15">
      <c r="A45" s="270" t="s">
        <v>328</v>
      </c>
      <c r="B45" s="478" t="s">
        <v>27</v>
      </c>
      <c r="C45" s="229">
        <v>6455146.866</v>
      </c>
      <c r="D45" s="229">
        <v>1114583.931</v>
      </c>
      <c r="E45" s="257">
        <v>0.17266592908530737</v>
      </c>
    </row>
    <row r="46" spans="1:5" ht="15">
      <c r="A46" s="277" t="s">
        <v>442</v>
      </c>
      <c r="B46" s="477" t="s">
        <v>28</v>
      </c>
      <c r="C46" s="235">
        <v>2443367.372</v>
      </c>
      <c r="D46" s="235">
        <v>427690.644</v>
      </c>
      <c r="E46" s="255">
        <v>0.17504148123657598</v>
      </c>
    </row>
    <row r="47" spans="1:5" ht="15.75" customHeight="1">
      <c r="A47" s="270" t="s">
        <v>442</v>
      </c>
      <c r="B47" s="478" t="s">
        <v>74</v>
      </c>
      <c r="C47" s="229">
        <v>944264.772</v>
      </c>
      <c r="D47" s="229">
        <v>168930</v>
      </c>
      <c r="E47" s="257">
        <v>0.17890109322006983</v>
      </c>
    </row>
    <row r="48" spans="1:5" ht="15">
      <c r="A48" s="277" t="s">
        <v>442</v>
      </c>
      <c r="B48" s="477" t="s">
        <v>63</v>
      </c>
      <c r="C48" s="235">
        <v>106405.015</v>
      </c>
      <c r="D48" s="235">
        <v>19160.562</v>
      </c>
      <c r="E48" s="255">
        <v>0.180071982509471</v>
      </c>
    </row>
    <row r="49" spans="1:5" ht="15">
      <c r="A49" s="270" t="s">
        <v>442</v>
      </c>
      <c r="B49" s="478" t="s">
        <v>25</v>
      </c>
      <c r="C49" s="229">
        <v>7946393.767000001</v>
      </c>
      <c r="D49" s="229">
        <v>1435587.612</v>
      </c>
      <c r="E49" s="257">
        <v>0.1806590076069156</v>
      </c>
    </row>
    <row r="50" spans="1:5" ht="15">
      <c r="A50" s="277" t="s">
        <v>378</v>
      </c>
      <c r="B50" s="477" t="s">
        <v>55</v>
      </c>
      <c r="C50" s="235">
        <v>4377544.937</v>
      </c>
      <c r="D50" s="235">
        <v>831472.3039999999</v>
      </c>
      <c r="E50" s="255">
        <v>0.1899403240780484</v>
      </c>
    </row>
    <row r="51" spans="1:5" ht="15">
      <c r="A51" s="375" t="s">
        <v>378</v>
      </c>
      <c r="B51" s="478" t="s">
        <v>65</v>
      </c>
      <c r="C51" s="229">
        <v>163132.795</v>
      </c>
      <c r="D51" s="229">
        <v>31013.359</v>
      </c>
      <c r="E51" s="257">
        <v>0.19011112388529847</v>
      </c>
    </row>
    <row r="52" spans="1:5" ht="15">
      <c r="A52" s="376" t="s">
        <v>315</v>
      </c>
      <c r="B52" s="477" t="s">
        <v>26</v>
      </c>
      <c r="C52" s="235">
        <v>3537444.554</v>
      </c>
      <c r="D52" s="235">
        <v>699439.824</v>
      </c>
      <c r="E52" s="255">
        <v>0.19772460410979492</v>
      </c>
    </row>
    <row r="53" spans="1:5" ht="15">
      <c r="A53" s="375" t="s">
        <v>315</v>
      </c>
      <c r="B53" s="478" t="s">
        <v>77</v>
      </c>
      <c r="C53" s="229">
        <v>165718.249</v>
      </c>
      <c r="D53" s="229">
        <v>33103.584</v>
      </c>
      <c r="E53" s="257">
        <v>0.19975822940296697</v>
      </c>
    </row>
    <row r="54" spans="1:5" ht="15">
      <c r="A54" s="277" t="s">
        <v>181</v>
      </c>
      <c r="B54" s="477" t="s">
        <v>57</v>
      </c>
      <c r="C54" s="235">
        <v>469313.566</v>
      </c>
      <c r="D54" s="235">
        <v>99579.996</v>
      </c>
      <c r="E54" s="255">
        <v>0.21218222360101135</v>
      </c>
    </row>
    <row r="55" spans="1:5" ht="15">
      <c r="A55" s="270" t="s">
        <v>182</v>
      </c>
      <c r="B55" s="478" t="s">
        <v>42</v>
      </c>
      <c r="C55" s="229">
        <v>925503.296</v>
      </c>
      <c r="D55" s="229">
        <v>200519.402</v>
      </c>
      <c r="E55" s="257">
        <v>0.21665984644964464</v>
      </c>
    </row>
    <row r="56" spans="1:5" ht="15">
      <c r="A56" s="277" t="s">
        <v>233</v>
      </c>
      <c r="B56" s="477" t="s">
        <v>67</v>
      </c>
      <c r="C56" s="235">
        <v>1459903.394</v>
      </c>
      <c r="D56" s="235">
        <v>335525.48400000005</v>
      </c>
      <c r="E56" s="255">
        <v>0.22982718266082752</v>
      </c>
    </row>
    <row r="57" spans="1:5" ht="15">
      <c r="A57" s="270" t="s">
        <v>233</v>
      </c>
      <c r="B57" s="478" t="s">
        <v>31</v>
      </c>
      <c r="C57" s="229">
        <v>593078.721</v>
      </c>
      <c r="D57" s="229">
        <v>136472.016</v>
      </c>
      <c r="E57" s="257">
        <v>0.23010776001184505</v>
      </c>
    </row>
    <row r="58" spans="1:5" ht="15">
      <c r="A58" s="277" t="s">
        <v>270</v>
      </c>
      <c r="B58" s="477" t="s">
        <v>206</v>
      </c>
      <c r="C58" s="235">
        <v>26438132.663999993</v>
      </c>
      <c r="D58" s="235">
        <v>6359326.939</v>
      </c>
      <c r="E58" s="255">
        <v>0.24053616115102197</v>
      </c>
    </row>
    <row r="59" spans="1:5" ht="15">
      <c r="A59" s="270" t="s">
        <v>270</v>
      </c>
      <c r="B59" s="478" t="s">
        <v>61</v>
      </c>
      <c r="C59" s="229">
        <v>149604.48</v>
      </c>
      <c r="D59" s="229">
        <v>36139.952</v>
      </c>
      <c r="E59" s="257">
        <v>0.2415699850699658</v>
      </c>
    </row>
    <row r="60" spans="1:5" ht="15">
      <c r="A60" s="277" t="s">
        <v>270</v>
      </c>
      <c r="B60" s="477" t="s">
        <v>35</v>
      </c>
      <c r="C60" s="235">
        <v>288723.038</v>
      </c>
      <c r="D60" s="235">
        <v>70148.38</v>
      </c>
      <c r="E60" s="255">
        <v>0.24296079899242404</v>
      </c>
    </row>
    <row r="61" spans="1:5" ht="15">
      <c r="A61" s="270" t="s">
        <v>139</v>
      </c>
      <c r="B61" s="478" t="s">
        <v>32</v>
      </c>
      <c r="C61" s="229">
        <v>462095.975</v>
      </c>
      <c r="D61" s="229">
        <v>114832.632</v>
      </c>
      <c r="E61" s="257">
        <v>0.24850385680160925</v>
      </c>
    </row>
    <row r="62" spans="1:5" ht="15">
      <c r="A62" s="277" t="s">
        <v>140</v>
      </c>
      <c r="B62" s="477" t="s">
        <v>30</v>
      </c>
      <c r="C62" s="235">
        <v>900707.74</v>
      </c>
      <c r="D62" s="235">
        <v>240719.085</v>
      </c>
      <c r="E62" s="255">
        <v>0.26725548622464373</v>
      </c>
    </row>
    <row r="63" spans="1:5" ht="15">
      <c r="A63" s="375" t="s">
        <v>141</v>
      </c>
      <c r="B63" s="478" t="s">
        <v>72</v>
      </c>
      <c r="C63" s="229">
        <v>1082267.343</v>
      </c>
      <c r="D63" s="229">
        <v>317698.20099999994</v>
      </c>
      <c r="E63" s="257">
        <v>0.29354872717433544</v>
      </c>
    </row>
    <row r="64" spans="1:5" ht="15">
      <c r="A64" s="277"/>
      <c r="B64" s="477" t="s">
        <v>432</v>
      </c>
      <c r="C64" s="235">
        <v>70761</v>
      </c>
      <c r="D64" s="235"/>
      <c r="E64" s="255"/>
    </row>
    <row r="65" spans="1:5" ht="15">
      <c r="A65" s="270"/>
      <c r="B65" s="478" t="s">
        <v>433</v>
      </c>
      <c r="C65" s="229">
        <v>70119.639</v>
      </c>
      <c r="D65" s="229"/>
      <c r="E65" s="257"/>
    </row>
    <row r="66" spans="1:11" ht="15">
      <c r="A66" s="277"/>
      <c r="B66" s="477" t="s">
        <v>434</v>
      </c>
      <c r="C66" s="235">
        <v>32709</v>
      </c>
      <c r="D66" s="235"/>
      <c r="E66" s="255"/>
      <c r="I66" s="10"/>
      <c r="J66" s="10"/>
      <c r="K66" s="10"/>
    </row>
    <row r="67" spans="1:5" ht="15">
      <c r="A67" s="375"/>
      <c r="B67" s="478" t="s">
        <v>435</v>
      </c>
      <c r="C67" s="229">
        <v>39681</v>
      </c>
      <c r="D67" s="229"/>
      <c r="E67" s="257"/>
    </row>
    <row r="68" spans="1:5" ht="15">
      <c r="A68" s="277"/>
      <c r="B68" s="477" t="s">
        <v>436</v>
      </c>
      <c r="C68" s="235">
        <v>30940</v>
      </c>
      <c r="D68" s="235"/>
      <c r="E68" s="255"/>
    </row>
    <row r="69" spans="1:5" ht="16.5" customHeight="1" thickBot="1">
      <c r="A69" s="479"/>
      <c r="B69" s="480" t="s">
        <v>2</v>
      </c>
      <c r="C69" s="239">
        <v>80442138.86359999</v>
      </c>
      <c r="D69" s="239">
        <v>15080222.607999997</v>
      </c>
      <c r="E69" s="262">
        <v>0.1874667036585198</v>
      </c>
    </row>
    <row r="70" ht="15.75" thickTop="1"/>
    <row r="71" spans="1:5" ht="15">
      <c r="A71" s="241" t="s">
        <v>196</v>
      </c>
      <c r="C71" s="241"/>
      <c r="D71" s="242"/>
      <c r="E71" s="243"/>
    </row>
    <row r="72" spans="1:5" ht="15">
      <c r="A72" s="9" t="s">
        <v>197</v>
      </c>
      <c r="B72" s="241"/>
      <c r="C72" s="241"/>
      <c r="D72" s="242"/>
      <c r="E72" s="243"/>
    </row>
    <row r="73" ht="15">
      <c r="A73" s="9" t="s">
        <v>192</v>
      </c>
    </row>
    <row r="74" spans="1:11" s="10" customFormat="1" ht="15">
      <c r="A74" s="9"/>
      <c r="B74" s="9"/>
      <c r="C74" s="9"/>
      <c r="D74" s="9"/>
      <c r="E74" s="9"/>
      <c r="I74" s="11"/>
      <c r="J74" s="11"/>
      <c r="K74" s="11"/>
    </row>
    <row r="77" ht="15">
      <c r="E77" s="256"/>
    </row>
    <row r="79" ht="15">
      <c r="F79" s="383"/>
    </row>
  </sheetData>
  <sheetProtection password="E9FB" sheet="1" sort="0" autoFilter="0"/>
  <printOptions/>
  <pageMargins left="0.25" right="0.25" top="0.75" bottom="0.75" header="0.3" footer="0.3"/>
  <pageSetup fitToHeight="0" fitToWidth="1" horizontalDpi="600" verticalDpi="600" orientation="portrait" paperSize="9" r:id="rId1"/>
  <ignoredErrors>
    <ignoredError sqref="A39:A45 A5:A6 A54:A55 A61:IV6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PageLayoutView="0" workbookViewId="0" topLeftCell="A1">
      <selection activeCell="D74" sqref="D74"/>
    </sheetView>
  </sheetViews>
  <sheetFormatPr defaultColWidth="9.140625" defaultRowHeight="15"/>
  <cols>
    <col min="1" max="1" width="6.28125" style="9" customWidth="1"/>
    <col min="2" max="2" width="36.28125" style="9" bestFit="1" customWidth="1"/>
    <col min="3" max="3" width="10.421875" style="8" customWidth="1"/>
    <col min="4" max="4" width="14.7109375" style="8" customWidth="1"/>
    <col min="5" max="5" width="13.8515625" style="8" customWidth="1"/>
    <col min="6" max="6" width="14.7109375" style="8" customWidth="1"/>
    <col min="7" max="7" width="19.00390625" style="8" customWidth="1"/>
    <col min="8" max="8" width="9.140625" style="9" customWidth="1"/>
    <col min="9" max="10" width="9.140625" style="11" customWidth="1"/>
    <col min="11" max="11" width="23.8515625" style="11" customWidth="1"/>
    <col min="12" max="17" width="9.140625" style="11" customWidth="1"/>
    <col min="18" max="18" width="9.140625" style="10" customWidth="1"/>
    <col min="19" max="16384" width="9.140625" style="9" customWidth="1"/>
  </cols>
  <sheetData>
    <row r="1" spans="1:18" s="11" customFormat="1" ht="15.75" customHeight="1">
      <c r="A1" s="2" t="s">
        <v>261</v>
      </c>
      <c r="B1" s="9"/>
      <c r="C1" s="481"/>
      <c r="D1" s="481"/>
      <c r="E1" s="481"/>
      <c r="F1" s="481"/>
      <c r="G1" s="481"/>
      <c r="H1" s="482"/>
      <c r="R1" s="10"/>
    </row>
    <row r="2" spans="1:18" s="11" customFormat="1" ht="15.75" customHeight="1">
      <c r="A2" s="2" t="s">
        <v>443</v>
      </c>
      <c r="B2" s="9"/>
      <c r="C2" s="481"/>
      <c r="D2" s="481"/>
      <c r="E2" s="481"/>
      <c r="F2" s="481"/>
      <c r="G2" s="481"/>
      <c r="H2" s="482"/>
      <c r="R2" s="10"/>
    </row>
    <row r="3" spans="1:18" ht="15">
      <c r="A3" s="2" t="s">
        <v>231</v>
      </c>
      <c r="R3" s="469"/>
    </row>
    <row r="4" spans="1:18" s="11" customFormat="1" ht="15">
      <c r="A4" s="2"/>
      <c r="B4" s="9"/>
      <c r="C4" s="481"/>
      <c r="D4" s="481"/>
      <c r="E4" s="481"/>
      <c r="F4" s="481"/>
      <c r="G4" s="481"/>
      <c r="H4" s="482"/>
      <c r="R4" s="10"/>
    </row>
    <row r="5" spans="1:18" s="447" customFormat="1" ht="39.75" customHeight="1">
      <c r="A5" s="483" t="s">
        <v>92</v>
      </c>
      <c r="B5" s="484" t="s">
        <v>0</v>
      </c>
      <c r="C5" s="485" t="s">
        <v>24</v>
      </c>
      <c r="D5" s="486" t="s">
        <v>282</v>
      </c>
      <c r="E5" s="486" t="s">
        <v>284</v>
      </c>
      <c r="F5" s="486" t="s">
        <v>331</v>
      </c>
      <c r="G5" s="487" t="s">
        <v>283</v>
      </c>
      <c r="K5"/>
      <c r="L5"/>
      <c r="M5"/>
      <c r="N5"/>
      <c r="R5" s="37"/>
    </row>
    <row r="6" spans="1:18" s="447" customFormat="1" ht="15" customHeight="1">
      <c r="A6" s="488" t="s">
        <v>151</v>
      </c>
      <c r="B6" s="489" t="s">
        <v>34</v>
      </c>
      <c r="C6" s="490">
        <v>1078</v>
      </c>
      <c r="D6" s="491">
        <v>1546157.851</v>
      </c>
      <c r="E6" s="491">
        <v>1434.2837207792209</v>
      </c>
      <c r="F6" s="491">
        <v>1395229.351</v>
      </c>
      <c r="G6" s="492">
        <v>1294.27583580705</v>
      </c>
      <c r="K6" s="520"/>
      <c r="L6" s="521"/>
      <c r="M6" s="521"/>
      <c r="N6" s="521"/>
      <c r="R6" s="37"/>
    </row>
    <row r="7" spans="1:18" s="447" customFormat="1" ht="15" customHeight="1">
      <c r="A7" s="493" t="s">
        <v>152</v>
      </c>
      <c r="B7" s="494" t="s">
        <v>29</v>
      </c>
      <c r="C7" s="495">
        <v>2364</v>
      </c>
      <c r="D7" s="496">
        <v>3413146.478</v>
      </c>
      <c r="E7" s="496">
        <v>1443.8013866328258</v>
      </c>
      <c r="F7" s="496">
        <v>3037670.75</v>
      </c>
      <c r="G7" s="497">
        <v>1284.97070642978</v>
      </c>
      <c r="K7" s="520"/>
      <c r="L7" s="521"/>
      <c r="M7" s="521"/>
      <c r="N7" s="521"/>
      <c r="R7" s="37"/>
    </row>
    <row r="8" spans="1:18" s="447" customFormat="1" ht="15" customHeight="1">
      <c r="A8" s="488" t="s">
        <v>156</v>
      </c>
      <c r="B8" s="489" t="s">
        <v>28</v>
      </c>
      <c r="C8" s="490">
        <v>1672</v>
      </c>
      <c r="D8" s="491">
        <v>2443367.372</v>
      </c>
      <c r="E8" s="491">
        <v>1461.3441220095694</v>
      </c>
      <c r="F8" s="491">
        <v>2015676.7280000001</v>
      </c>
      <c r="G8" s="492">
        <v>1205.5482822966508</v>
      </c>
      <c r="K8" s="520"/>
      <c r="L8" s="521"/>
      <c r="M8" s="521"/>
      <c r="N8" s="521"/>
      <c r="R8" s="37"/>
    </row>
    <row r="9" spans="1:18" s="447" customFormat="1" ht="15" customHeight="1">
      <c r="A9" s="493" t="s">
        <v>157</v>
      </c>
      <c r="B9" s="494" t="s">
        <v>26</v>
      </c>
      <c r="C9" s="495">
        <v>2356</v>
      </c>
      <c r="D9" s="496">
        <v>3537444.554</v>
      </c>
      <c r="E9" s="496">
        <v>1501.4620348047538</v>
      </c>
      <c r="F9" s="496">
        <v>2838004.73</v>
      </c>
      <c r="G9" s="497">
        <v>1204.5860483870968</v>
      </c>
      <c r="K9" s="520"/>
      <c r="L9" s="521"/>
      <c r="M9" s="521"/>
      <c r="N9" s="521"/>
      <c r="R9" s="37"/>
    </row>
    <row r="10" spans="1:18" s="447" customFormat="1" ht="15" customHeight="1">
      <c r="A10" s="488" t="s">
        <v>153</v>
      </c>
      <c r="B10" s="489" t="s">
        <v>55</v>
      </c>
      <c r="C10" s="490">
        <v>2672</v>
      </c>
      <c r="D10" s="491">
        <v>4266963.2530000005</v>
      </c>
      <c r="E10" s="491">
        <v>1596.9173851047906</v>
      </c>
      <c r="F10" s="491">
        <v>3442156.9130000006</v>
      </c>
      <c r="G10" s="492">
        <v>1288.2323776197607</v>
      </c>
      <c r="K10" s="520"/>
      <c r="L10" s="521"/>
      <c r="M10" s="521"/>
      <c r="N10" s="521"/>
      <c r="R10" s="37"/>
    </row>
    <row r="11" spans="1:18" s="447" customFormat="1" ht="15" customHeight="1">
      <c r="A11" s="493" t="s">
        <v>158</v>
      </c>
      <c r="B11" s="494" t="s">
        <v>25</v>
      </c>
      <c r="C11" s="495">
        <v>4949</v>
      </c>
      <c r="D11" s="496">
        <v>7946393.767000001</v>
      </c>
      <c r="E11" s="496">
        <v>1605.656449181653</v>
      </c>
      <c r="F11" s="496">
        <v>6510806.155000001</v>
      </c>
      <c r="G11" s="497">
        <v>1315.5801485148518</v>
      </c>
      <c r="K11" s="520"/>
      <c r="L11" s="521"/>
      <c r="M11" s="521"/>
      <c r="N11" s="521"/>
      <c r="R11" s="37"/>
    </row>
    <row r="12" spans="1:18" s="447" customFormat="1" ht="15" customHeight="1">
      <c r="A12" s="488" t="s">
        <v>115</v>
      </c>
      <c r="B12" s="489" t="s">
        <v>27</v>
      </c>
      <c r="C12" s="490">
        <v>4009</v>
      </c>
      <c r="D12" s="491">
        <v>6455146.866</v>
      </c>
      <c r="E12" s="491">
        <v>1610.1638478423547</v>
      </c>
      <c r="F12" s="491">
        <v>5340562.9350000005</v>
      </c>
      <c r="G12" s="492">
        <v>1332.1434110750813</v>
      </c>
      <c r="K12" s="520"/>
      <c r="L12" s="521"/>
      <c r="M12" s="521"/>
      <c r="N12" s="521"/>
      <c r="R12" s="37"/>
    </row>
    <row r="13" spans="1:18" s="447" customFormat="1" ht="15" customHeight="1">
      <c r="A13" s="493" t="s">
        <v>159</v>
      </c>
      <c r="B13" s="494" t="s">
        <v>73</v>
      </c>
      <c r="C13" s="495">
        <v>263</v>
      </c>
      <c r="D13" s="496">
        <v>446397.097</v>
      </c>
      <c r="E13" s="496">
        <v>1697.3273650190115</v>
      </c>
      <c r="F13" s="496">
        <v>415117.093</v>
      </c>
      <c r="G13" s="497">
        <v>1578.391988593156</v>
      </c>
      <c r="K13" s="520"/>
      <c r="L13" s="521"/>
      <c r="M13" s="521"/>
      <c r="N13" s="521"/>
      <c r="R13" s="37"/>
    </row>
    <row r="14" spans="1:18" s="447" customFormat="1" ht="15" customHeight="1">
      <c r="A14" s="488" t="s">
        <v>160</v>
      </c>
      <c r="B14" s="489" t="s">
        <v>206</v>
      </c>
      <c r="C14" s="490">
        <v>14031</v>
      </c>
      <c r="D14" s="491">
        <v>24957267.160999995</v>
      </c>
      <c r="E14" s="491">
        <v>1778.7233383935568</v>
      </c>
      <c r="F14" s="491">
        <v>18767785.715999994</v>
      </c>
      <c r="G14" s="492">
        <v>1337.594306606799</v>
      </c>
      <c r="K14" s="520"/>
      <c r="L14" s="521"/>
      <c r="M14" s="521"/>
      <c r="N14" s="521"/>
      <c r="R14" s="37"/>
    </row>
    <row r="15" spans="1:18" s="447" customFormat="1" ht="15" customHeight="1">
      <c r="A15" s="493" t="s">
        <v>161</v>
      </c>
      <c r="B15" s="494" t="s">
        <v>81</v>
      </c>
      <c r="C15" s="495">
        <v>353</v>
      </c>
      <c r="D15" s="496">
        <v>631198.205</v>
      </c>
      <c r="E15" s="496">
        <v>1788.096898016997</v>
      </c>
      <c r="F15" s="496">
        <v>565220.605</v>
      </c>
      <c r="G15" s="497">
        <v>1601.1915155807364</v>
      </c>
      <c r="K15" s="520"/>
      <c r="L15" s="521"/>
      <c r="M15" s="521"/>
      <c r="N15" s="521"/>
      <c r="R15" s="37"/>
    </row>
    <row r="16" spans="1:18" s="447" customFormat="1" ht="15" customHeight="1">
      <c r="A16" s="488" t="s">
        <v>162</v>
      </c>
      <c r="B16" s="489" t="s">
        <v>75</v>
      </c>
      <c r="C16" s="490">
        <v>1364</v>
      </c>
      <c r="D16" s="491">
        <v>2457419.386</v>
      </c>
      <c r="E16" s="491">
        <v>1801.627115835777</v>
      </c>
      <c r="F16" s="491">
        <v>2127775.75</v>
      </c>
      <c r="G16" s="492">
        <v>1559.9528958944281</v>
      </c>
      <c r="K16" s="520"/>
      <c r="L16" s="521"/>
      <c r="M16" s="521"/>
      <c r="N16" s="521"/>
      <c r="R16" s="37"/>
    </row>
    <row r="17" spans="1:18" s="447" customFormat="1" ht="15" customHeight="1">
      <c r="A17" s="493" t="s">
        <v>116</v>
      </c>
      <c r="B17" s="494" t="s">
        <v>74</v>
      </c>
      <c r="C17" s="495">
        <v>520</v>
      </c>
      <c r="D17" s="496">
        <v>944264.772</v>
      </c>
      <c r="E17" s="496">
        <v>1815.8937923076924</v>
      </c>
      <c r="F17" s="496">
        <v>775334.772</v>
      </c>
      <c r="G17" s="497">
        <v>1491.0284076923076</v>
      </c>
      <c r="K17" s="520"/>
      <c r="L17" s="521"/>
      <c r="M17" s="521"/>
      <c r="N17" s="521"/>
      <c r="R17" s="37"/>
    </row>
    <row r="18" spans="1:18" s="447" customFormat="1" ht="15" customHeight="1">
      <c r="A18" s="488" t="s">
        <v>117</v>
      </c>
      <c r="B18" s="489" t="s">
        <v>30</v>
      </c>
      <c r="C18" s="490">
        <v>494</v>
      </c>
      <c r="D18" s="491">
        <v>900707.74</v>
      </c>
      <c r="E18" s="491">
        <v>1823.295020242915</v>
      </c>
      <c r="F18" s="491">
        <v>659988.655</v>
      </c>
      <c r="G18" s="492">
        <v>1336.0094230769232</v>
      </c>
      <c r="K18" s="520"/>
      <c r="L18" s="521"/>
      <c r="M18" s="521"/>
      <c r="N18" s="521"/>
      <c r="R18" s="37"/>
    </row>
    <row r="19" spans="1:18" s="447" customFormat="1" ht="15" customHeight="1">
      <c r="A19" s="493" t="s">
        <v>118</v>
      </c>
      <c r="B19" s="494" t="s">
        <v>38</v>
      </c>
      <c r="C19" s="495">
        <v>160</v>
      </c>
      <c r="D19" s="496">
        <v>298065.215</v>
      </c>
      <c r="E19" s="496">
        <v>1862.9075937500002</v>
      </c>
      <c r="F19" s="496">
        <v>276965.21900000004</v>
      </c>
      <c r="G19" s="497">
        <v>1731.0326187500002</v>
      </c>
      <c r="K19" s="520"/>
      <c r="L19" s="521"/>
      <c r="M19" s="521"/>
      <c r="N19" s="521"/>
      <c r="R19" s="37"/>
    </row>
    <row r="20" spans="1:18" s="447" customFormat="1" ht="15" customHeight="1">
      <c r="A20" s="488" t="s">
        <v>119</v>
      </c>
      <c r="B20" s="489" t="s">
        <v>207</v>
      </c>
      <c r="C20" s="490">
        <v>524</v>
      </c>
      <c r="D20" s="491">
        <v>987181.463</v>
      </c>
      <c r="E20" s="491">
        <v>1883.9340896946564</v>
      </c>
      <c r="F20" s="491">
        <v>863527.982</v>
      </c>
      <c r="G20" s="492">
        <v>1647.9541641221374</v>
      </c>
      <c r="K20" s="520"/>
      <c r="L20" s="521"/>
      <c r="M20" s="521"/>
      <c r="N20" s="521"/>
      <c r="R20" s="37"/>
    </row>
    <row r="21" spans="1:18" s="447" customFormat="1" ht="15" customHeight="1">
      <c r="A21" s="493" t="s">
        <v>120</v>
      </c>
      <c r="B21" s="494" t="s">
        <v>52</v>
      </c>
      <c r="C21" s="495">
        <v>126</v>
      </c>
      <c r="D21" s="496">
        <v>241352.58</v>
      </c>
      <c r="E21" s="496">
        <v>1915.4966666666667</v>
      </c>
      <c r="F21" s="496">
        <v>202739.92799999999</v>
      </c>
      <c r="G21" s="497">
        <v>1609.0470476190476</v>
      </c>
      <c r="K21" s="520"/>
      <c r="L21" s="521"/>
      <c r="M21" s="521"/>
      <c r="N21" s="521"/>
      <c r="R21" s="37"/>
    </row>
    <row r="22" spans="1:18" s="447" customFormat="1" ht="15" customHeight="1">
      <c r="A22" s="488" t="s">
        <v>163</v>
      </c>
      <c r="B22" s="489" t="s">
        <v>41</v>
      </c>
      <c r="C22" s="490">
        <v>142</v>
      </c>
      <c r="D22" s="491">
        <v>276875.08</v>
      </c>
      <c r="E22" s="491">
        <v>1949.8245070422536</v>
      </c>
      <c r="F22" s="491">
        <v>251591.777</v>
      </c>
      <c r="G22" s="492">
        <v>1771.7730774647887</v>
      </c>
      <c r="K22" s="520"/>
      <c r="L22" s="521"/>
      <c r="M22" s="521"/>
      <c r="N22" s="521"/>
      <c r="R22" s="37"/>
    </row>
    <row r="23" spans="1:18" s="447" customFormat="1" ht="15" customHeight="1">
      <c r="A23" s="493" t="s">
        <v>164</v>
      </c>
      <c r="B23" s="494" t="s">
        <v>82</v>
      </c>
      <c r="C23" s="495">
        <v>225</v>
      </c>
      <c r="D23" s="496">
        <v>467422.874</v>
      </c>
      <c r="E23" s="496">
        <v>2077.434995555556</v>
      </c>
      <c r="F23" s="496">
        <v>401637.878</v>
      </c>
      <c r="G23" s="497">
        <v>1785.0572355555557</v>
      </c>
      <c r="K23" s="520"/>
      <c r="L23" s="521"/>
      <c r="M23" s="521"/>
      <c r="N23" s="521"/>
      <c r="R23" s="37"/>
    </row>
    <row r="24" spans="1:18" s="447" customFormat="1" ht="15" customHeight="1">
      <c r="A24" s="488" t="s">
        <v>165</v>
      </c>
      <c r="B24" s="489" t="s">
        <v>56</v>
      </c>
      <c r="C24" s="490">
        <v>318</v>
      </c>
      <c r="D24" s="491">
        <v>663803.7289999999</v>
      </c>
      <c r="E24" s="491">
        <v>2087.433110062893</v>
      </c>
      <c r="F24" s="491">
        <v>602232.0049999999</v>
      </c>
      <c r="G24" s="492">
        <v>1893.811336477987</v>
      </c>
      <c r="K24" s="520"/>
      <c r="L24" s="521"/>
      <c r="M24" s="521"/>
      <c r="N24" s="521"/>
      <c r="R24" s="37"/>
    </row>
    <row r="25" spans="1:18" s="447" customFormat="1" ht="15" customHeight="1">
      <c r="A25" s="493" t="s">
        <v>166</v>
      </c>
      <c r="B25" s="494" t="s">
        <v>42</v>
      </c>
      <c r="C25" s="495">
        <v>439</v>
      </c>
      <c r="D25" s="496">
        <v>925503.296</v>
      </c>
      <c r="E25" s="496">
        <v>2108.2079635535306</v>
      </c>
      <c r="F25" s="496">
        <v>724983.894</v>
      </c>
      <c r="G25" s="497">
        <v>1651.4439498861047</v>
      </c>
      <c r="K25" s="520"/>
      <c r="L25" s="521"/>
      <c r="M25" s="521"/>
      <c r="N25" s="521"/>
      <c r="R25" s="37"/>
    </row>
    <row r="26" spans="1:18" s="447" customFormat="1" ht="15" customHeight="1">
      <c r="A26" s="488" t="s">
        <v>121</v>
      </c>
      <c r="B26" s="489" t="s">
        <v>53</v>
      </c>
      <c r="C26" s="490">
        <v>84</v>
      </c>
      <c r="D26" s="491">
        <v>179107.767</v>
      </c>
      <c r="E26" s="491">
        <v>2132.2353214285713</v>
      </c>
      <c r="F26" s="491">
        <v>167985.767</v>
      </c>
      <c r="G26" s="492">
        <v>1999.8305595238094</v>
      </c>
      <c r="K26" s="520"/>
      <c r="L26" s="521"/>
      <c r="M26" s="521"/>
      <c r="N26" s="521"/>
      <c r="R26" s="37"/>
    </row>
    <row r="27" spans="1:18" s="447" customFormat="1" ht="15" customHeight="1">
      <c r="A27" s="493" t="s">
        <v>122</v>
      </c>
      <c r="B27" s="494" t="s">
        <v>32</v>
      </c>
      <c r="C27" s="495">
        <v>215</v>
      </c>
      <c r="D27" s="496">
        <v>462095.975</v>
      </c>
      <c r="E27" s="496">
        <v>2149.2836046511625</v>
      </c>
      <c r="F27" s="496">
        <v>347263.343</v>
      </c>
      <c r="G27" s="497">
        <v>1615.1783395348837</v>
      </c>
      <c r="K27" s="520"/>
      <c r="L27" s="521"/>
      <c r="M27" s="521"/>
      <c r="N27" s="521"/>
      <c r="R27" s="37"/>
    </row>
    <row r="28" spans="1:18" s="447" customFormat="1" ht="15" customHeight="1">
      <c r="A28" s="488" t="s">
        <v>123</v>
      </c>
      <c r="B28" s="489" t="s">
        <v>33</v>
      </c>
      <c r="C28" s="490">
        <v>173</v>
      </c>
      <c r="D28" s="491">
        <v>375988.116</v>
      </c>
      <c r="E28" s="491">
        <v>2173.3417109826587</v>
      </c>
      <c r="F28" s="491">
        <v>350921.512</v>
      </c>
      <c r="G28" s="492">
        <v>2028.4480462427746</v>
      </c>
      <c r="K28" s="520"/>
      <c r="L28" s="521"/>
      <c r="M28" s="521"/>
      <c r="N28" s="521"/>
      <c r="R28" s="37"/>
    </row>
    <row r="29" spans="1:18" s="447" customFormat="1" ht="15" customHeight="1">
      <c r="A29" s="493" t="s">
        <v>124</v>
      </c>
      <c r="B29" s="494" t="s">
        <v>58</v>
      </c>
      <c r="C29" s="495">
        <v>236</v>
      </c>
      <c r="D29" s="496">
        <v>515330.498</v>
      </c>
      <c r="E29" s="496">
        <v>2183.603805084746</v>
      </c>
      <c r="F29" s="496">
        <v>434313.71400000004</v>
      </c>
      <c r="G29" s="497">
        <v>1840.3123474576273</v>
      </c>
      <c r="K29" s="520"/>
      <c r="L29" s="521"/>
      <c r="M29" s="521"/>
      <c r="N29" s="521"/>
      <c r="R29" s="37"/>
    </row>
    <row r="30" spans="1:18" s="447" customFormat="1" ht="15" customHeight="1">
      <c r="A30" s="488" t="s">
        <v>125</v>
      </c>
      <c r="B30" s="489" t="s">
        <v>72</v>
      </c>
      <c r="C30" s="490">
        <v>492</v>
      </c>
      <c r="D30" s="491">
        <v>1082267.343</v>
      </c>
      <c r="E30" s="491">
        <v>2199.7303719512197</v>
      </c>
      <c r="F30" s="491">
        <v>764569.1420000002</v>
      </c>
      <c r="G30" s="492">
        <v>1554.0023211382118</v>
      </c>
      <c r="K30" s="520"/>
      <c r="L30" s="521"/>
      <c r="M30" s="521"/>
      <c r="N30" s="521"/>
      <c r="R30" s="37"/>
    </row>
    <row r="31" spans="1:18" s="447" customFormat="1" ht="15" customHeight="1">
      <c r="A31" s="493" t="s">
        <v>126</v>
      </c>
      <c r="B31" s="494" t="s">
        <v>36</v>
      </c>
      <c r="C31" s="495">
        <v>465</v>
      </c>
      <c r="D31" s="496">
        <v>1030866.463</v>
      </c>
      <c r="E31" s="496">
        <v>2216.917124731183</v>
      </c>
      <c r="F31" s="496">
        <v>916696.867</v>
      </c>
      <c r="G31" s="497">
        <v>1971.3911118279568</v>
      </c>
      <c r="K31" s="520"/>
      <c r="L31" s="521"/>
      <c r="M31" s="521"/>
      <c r="N31" s="521"/>
      <c r="R31" s="37"/>
    </row>
    <row r="32" spans="1:18" s="447" customFormat="1" ht="15" customHeight="1">
      <c r="A32" s="488" t="s">
        <v>127</v>
      </c>
      <c r="B32" s="489" t="s">
        <v>45</v>
      </c>
      <c r="C32" s="490">
        <v>131</v>
      </c>
      <c r="D32" s="491">
        <v>290559.75899999996</v>
      </c>
      <c r="E32" s="491">
        <v>2218.0134274809157</v>
      </c>
      <c r="F32" s="491">
        <v>249884.92499999996</v>
      </c>
      <c r="G32" s="492">
        <v>1907.5185114503813</v>
      </c>
      <c r="K32" s="520"/>
      <c r="L32" s="521"/>
      <c r="M32" s="521"/>
      <c r="N32" s="521"/>
      <c r="R32" s="37"/>
    </row>
    <row r="33" spans="1:18" s="447" customFormat="1" ht="15" customHeight="1">
      <c r="A33" s="493" t="s">
        <v>167</v>
      </c>
      <c r="B33" s="494" t="s">
        <v>79</v>
      </c>
      <c r="C33" s="495">
        <v>206</v>
      </c>
      <c r="D33" s="496">
        <v>458266.803</v>
      </c>
      <c r="E33" s="496">
        <v>2224.5961310679613</v>
      </c>
      <c r="F33" s="496">
        <v>388607.688</v>
      </c>
      <c r="G33" s="497">
        <v>1886.445087378641</v>
      </c>
      <c r="K33" s="520"/>
      <c r="L33" s="521"/>
      <c r="M33" s="521"/>
      <c r="N33" s="521"/>
      <c r="R33" s="37"/>
    </row>
    <row r="34" spans="1:18" s="447" customFormat="1" ht="15" customHeight="1">
      <c r="A34" s="488" t="s">
        <v>168</v>
      </c>
      <c r="B34" s="489" t="s">
        <v>67</v>
      </c>
      <c r="C34" s="490">
        <v>640</v>
      </c>
      <c r="D34" s="491">
        <v>1459903.394</v>
      </c>
      <c r="E34" s="491">
        <v>2281.099053125</v>
      </c>
      <c r="F34" s="491">
        <v>1124377.9100000001</v>
      </c>
      <c r="G34" s="492">
        <v>1756.8404843750002</v>
      </c>
      <c r="K34" s="520"/>
      <c r="L34" s="521"/>
      <c r="M34" s="521"/>
      <c r="N34" s="521"/>
      <c r="R34" s="37"/>
    </row>
    <row r="35" spans="1:18" s="447" customFormat="1" ht="15" customHeight="1">
      <c r="A35" s="493" t="s">
        <v>169</v>
      </c>
      <c r="B35" s="494" t="s">
        <v>57</v>
      </c>
      <c r="C35" s="495">
        <v>198</v>
      </c>
      <c r="D35" s="496">
        <v>469313.566</v>
      </c>
      <c r="E35" s="496">
        <v>2370.2705353535353</v>
      </c>
      <c r="F35" s="496">
        <v>369733.57</v>
      </c>
      <c r="G35" s="497">
        <v>1867.3412626262627</v>
      </c>
      <c r="K35" s="520"/>
      <c r="L35" s="521"/>
      <c r="M35" s="521"/>
      <c r="N35" s="521"/>
      <c r="R35" s="37"/>
    </row>
    <row r="36" spans="1:18" s="447" customFormat="1" ht="15" customHeight="1">
      <c r="A36" s="488" t="s">
        <v>170</v>
      </c>
      <c r="B36" s="489" t="s">
        <v>71</v>
      </c>
      <c r="C36" s="490">
        <v>66</v>
      </c>
      <c r="D36" s="491">
        <v>157367.136</v>
      </c>
      <c r="E36" s="491">
        <v>2384.350545454545</v>
      </c>
      <c r="F36" s="491">
        <v>150726.136</v>
      </c>
      <c r="G36" s="492">
        <v>2283.729333333333</v>
      </c>
      <c r="K36" s="520"/>
      <c r="L36" s="521"/>
      <c r="M36" s="521"/>
      <c r="N36" s="521"/>
      <c r="R36" s="37"/>
    </row>
    <row r="37" spans="1:18" s="447" customFormat="1" ht="15" customHeight="1">
      <c r="A37" s="493" t="s">
        <v>171</v>
      </c>
      <c r="B37" s="494" t="s">
        <v>78</v>
      </c>
      <c r="C37" s="495">
        <v>225</v>
      </c>
      <c r="D37" s="496">
        <v>536874.629</v>
      </c>
      <c r="E37" s="496">
        <v>2386.109462222222</v>
      </c>
      <c r="F37" s="496">
        <v>466299.90499999997</v>
      </c>
      <c r="G37" s="497">
        <v>2072.444022222222</v>
      </c>
      <c r="K37" s="520"/>
      <c r="L37" s="521"/>
      <c r="M37" s="521"/>
      <c r="N37" s="521"/>
      <c r="R37" s="37"/>
    </row>
    <row r="38" spans="1:18" s="447" customFormat="1" ht="15" customHeight="1">
      <c r="A38" s="488" t="s">
        <v>172</v>
      </c>
      <c r="B38" s="489" t="s">
        <v>65</v>
      </c>
      <c r="C38" s="490">
        <v>68</v>
      </c>
      <c r="D38" s="491">
        <v>163132.795</v>
      </c>
      <c r="E38" s="491">
        <v>2399.011691176471</v>
      </c>
      <c r="F38" s="491">
        <v>132119.43600000002</v>
      </c>
      <c r="G38" s="492">
        <v>1942.9328823529413</v>
      </c>
      <c r="K38" s="520"/>
      <c r="L38" s="521"/>
      <c r="M38" s="521"/>
      <c r="N38" s="521"/>
      <c r="R38" s="37"/>
    </row>
    <row r="39" spans="1:18" s="447" customFormat="1" ht="15" customHeight="1">
      <c r="A39" s="493" t="s">
        <v>173</v>
      </c>
      <c r="B39" s="494" t="s">
        <v>68</v>
      </c>
      <c r="C39" s="495">
        <v>88</v>
      </c>
      <c r="D39" s="496">
        <v>211847.26</v>
      </c>
      <c r="E39" s="496">
        <v>2407.3552272727275</v>
      </c>
      <c r="F39" s="496">
        <v>199749.184</v>
      </c>
      <c r="G39" s="497">
        <v>2269.877090909091</v>
      </c>
      <c r="K39" s="520"/>
      <c r="L39" s="521"/>
      <c r="M39" s="521"/>
      <c r="N39" s="521"/>
      <c r="R39" s="37"/>
    </row>
    <row r="40" spans="1:18" s="447" customFormat="1" ht="15" customHeight="1">
      <c r="A40" s="488" t="s">
        <v>174</v>
      </c>
      <c r="B40" s="489" t="s">
        <v>31</v>
      </c>
      <c r="C40" s="490">
        <v>246</v>
      </c>
      <c r="D40" s="491">
        <v>593078.721</v>
      </c>
      <c r="E40" s="491">
        <v>2410.8891097560977</v>
      </c>
      <c r="F40" s="491">
        <v>456606.705</v>
      </c>
      <c r="G40" s="492">
        <v>1856.1248170731708</v>
      </c>
      <c r="K40" s="520"/>
      <c r="L40" s="521"/>
      <c r="M40" s="521"/>
      <c r="N40" s="521"/>
      <c r="R40" s="37"/>
    </row>
    <row r="41" spans="1:18" s="447" customFormat="1" ht="15" customHeight="1">
      <c r="A41" s="493" t="s">
        <v>154</v>
      </c>
      <c r="B41" s="494" t="s">
        <v>39</v>
      </c>
      <c r="C41" s="495">
        <v>229</v>
      </c>
      <c r="D41" s="496">
        <v>560295.618</v>
      </c>
      <c r="E41" s="496">
        <v>2446.7057554585153</v>
      </c>
      <c r="F41" s="496">
        <v>517066.266</v>
      </c>
      <c r="G41" s="497">
        <v>2257.9312925764193</v>
      </c>
      <c r="K41" s="520"/>
      <c r="L41" s="521"/>
      <c r="M41" s="521"/>
      <c r="N41" s="521"/>
      <c r="R41" s="37"/>
    </row>
    <row r="42" spans="1:18" s="447" customFormat="1" ht="15" customHeight="1">
      <c r="A42" s="488" t="s">
        <v>129</v>
      </c>
      <c r="B42" s="489" t="s">
        <v>66</v>
      </c>
      <c r="C42" s="490">
        <v>65</v>
      </c>
      <c r="D42" s="491">
        <v>161518.322</v>
      </c>
      <c r="E42" s="491">
        <v>2484.8972615384614</v>
      </c>
      <c r="F42" s="491">
        <v>144926.322</v>
      </c>
      <c r="G42" s="492">
        <v>2229.6357230769227</v>
      </c>
      <c r="K42" s="520"/>
      <c r="L42" s="521"/>
      <c r="M42" s="521"/>
      <c r="N42" s="521"/>
      <c r="R42" s="37"/>
    </row>
    <row r="43" spans="1:18" s="447" customFormat="1" ht="15" customHeight="1">
      <c r="A43" s="493" t="s">
        <v>130</v>
      </c>
      <c r="B43" s="494" t="s">
        <v>51</v>
      </c>
      <c r="C43" s="495">
        <v>152</v>
      </c>
      <c r="D43" s="496">
        <v>389755.625</v>
      </c>
      <c r="E43" s="496">
        <v>2564.1817434210525</v>
      </c>
      <c r="F43" s="496">
        <v>356668.741</v>
      </c>
      <c r="G43" s="497">
        <v>2346.504875</v>
      </c>
      <c r="K43" s="520"/>
      <c r="L43" s="521"/>
      <c r="M43" s="521"/>
      <c r="N43" s="521"/>
      <c r="R43" s="37"/>
    </row>
    <row r="44" spans="1:18" s="447" customFormat="1" ht="15" customHeight="1">
      <c r="A44" s="488" t="s">
        <v>131</v>
      </c>
      <c r="B44" s="489" t="s">
        <v>50</v>
      </c>
      <c r="C44" s="490">
        <v>515</v>
      </c>
      <c r="D44" s="491">
        <v>1335008.524</v>
      </c>
      <c r="E44" s="491">
        <v>2592.2495611650484</v>
      </c>
      <c r="F44" s="491">
        <v>1148825.266</v>
      </c>
      <c r="G44" s="492">
        <v>2230.7286718446603</v>
      </c>
      <c r="K44" s="520"/>
      <c r="L44" s="521"/>
      <c r="M44" s="521"/>
      <c r="N44" s="521"/>
      <c r="R44" s="37"/>
    </row>
    <row r="45" spans="1:18" s="447" customFormat="1" ht="15" customHeight="1">
      <c r="A45" s="493" t="s">
        <v>175</v>
      </c>
      <c r="B45" s="494" t="s">
        <v>37</v>
      </c>
      <c r="C45" s="495">
        <v>86</v>
      </c>
      <c r="D45" s="496">
        <v>226019.388</v>
      </c>
      <c r="E45" s="496">
        <v>2628.1324186046513</v>
      </c>
      <c r="F45" s="496">
        <v>187566.084</v>
      </c>
      <c r="G45" s="497">
        <v>2181.000976744186</v>
      </c>
      <c r="K45" s="520"/>
      <c r="L45" s="521"/>
      <c r="M45" s="521"/>
      <c r="N45" s="521"/>
      <c r="R45" s="37"/>
    </row>
    <row r="46" spans="1:18" s="447" customFormat="1" ht="15" customHeight="1">
      <c r="A46" s="488" t="s">
        <v>176</v>
      </c>
      <c r="B46" s="489" t="s">
        <v>40</v>
      </c>
      <c r="C46" s="490">
        <v>87</v>
      </c>
      <c r="D46" s="491">
        <v>232610.551</v>
      </c>
      <c r="E46" s="491">
        <v>2673.6844942528737</v>
      </c>
      <c r="F46" s="491">
        <v>210234.967</v>
      </c>
      <c r="G46" s="492">
        <v>2416.4938735632186</v>
      </c>
      <c r="K46" s="520"/>
      <c r="L46" s="521"/>
      <c r="M46" s="521"/>
      <c r="N46" s="521"/>
      <c r="R46" s="37"/>
    </row>
    <row r="47" spans="1:18" s="447" customFormat="1" ht="15" customHeight="1">
      <c r="A47" s="493" t="s">
        <v>177</v>
      </c>
      <c r="B47" s="494" t="s">
        <v>80</v>
      </c>
      <c r="C47" s="495">
        <v>99</v>
      </c>
      <c r="D47" s="496">
        <v>266858.058</v>
      </c>
      <c r="E47" s="496">
        <v>2695.5359393939398</v>
      </c>
      <c r="F47" s="496">
        <v>245409.179</v>
      </c>
      <c r="G47" s="497">
        <v>2478.880595959596</v>
      </c>
      <c r="K47" s="520"/>
      <c r="L47" s="521"/>
      <c r="M47" s="521"/>
      <c r="N47" s="521"/>
      <c r="R47" s="37"/>
    </row>
    <row r="48" spans="1:18" s="447" customFormat="1" ht="15" customHeight="1">
      <c r="A48" s="488" t="s">
        <v>178</v>
      </c>
      <c r="B48" s="489" t="s">
        <v>86</v>
      </c>
      <c r="C48" s="490">
        <v>107</v>
      </c>
      <c r="D48" s="491">
        <v>289664.507</v>
      </c>
      <c r="E48" s="491">
        <v>2707.1449252336447</v>
      </c>
      <c r="F48" s="491">
        <v>255112.74699999997</v>
      </c>
      <c r="G48" s="492">
        <v>2384.2312803738314</v>
      </c>
      <c r="K48" s="520"/>
      <c r="L48" s="521"/>
      <c r="M48" s="521"/>
      <c r="N48" s="521"/>
      <c r="R48" s="37"/>
    </row>
    <row r="49" spans="1:18" s="447" customFormat="1" ht="15" customHeight="1">
      <c r="A49" s="493" t="s">
        <v>132</v>
      </c>
      <c r="B49" s="494" t="s">
        <v>62</v>
      </c>
      <c r="C49" s="495">
        <v>47</v>
      </c>
      <c r="D49" s="496">
        <v>127662.58</v>
      </c>
      <c r="E49" s="496">
        <v>2716.2251063829785</v>
      </c>
      <c r="F49" s="496">
        <v>105750.58</v>
      </c>
      <c r="G49" s="497">
        <v>2250.012340425532</v>
      </c>
      <c r="K49" s="520"/>
      <c r="L49" s="521"/>
      <c r="M49" s="521"/>
      <c r="N49" s="521"/>
      <c r="R49" s="37"/>
    </row>
    <row r="50" spans="1:18" s="447" customFormat="1" ht="15" customHeight="1">
      <c r="A50" s="488" t="s">
        <v>133</v>
      </c>
      <c r="B50" s="489" t="s">
        <v>59</v>
      </c>
      <c r="C50" s="490">
        <v>133</v>
      </c>
      <c r="D50" s="491">
        <v>375444.792</v>
      </c>
      <c r="E50" s="491">
        <v>2822.893172932331</v>
      </c>
      <c r="F50" s="491">
        <v>335496.42000000004</v>
      </c>
      <c r="G50" s="492">
        <v>2522.5294736842106</v>
      </c>
      <c r="K50" s="520"/>
      <c r="L50" s="521"/>
      <c r="M50" s="521"/>
      <c r="N50" s="521"/>
      <c r="R50" s="37"/>
    </row>
    <row r="51" spans="1:18" s="447" customFormat="1" ht="15" customHeight="1">
      <c r="A51" s="493" t="s">
        <v>179</v>
      </c>
      <c r="B51" s="494" t="s">
        <v>85</v>
      </c>
      <c r="C51" s="495">
        <v>132</v>
      </c>
      <c r="D51" s="496">
        <v>373089.558</v>
      </c>
      <c r="E51" s="496">
        <v>2826.436045454546</v>
      </c>
      <c r="F51" s="496">
        <v>333205.27800000005</v>
      </c>
      <c r="G51" s="497">
        <v>2524.2824090909094</v>
      </c>
      <c r="K51" s="520"/>
      <c r="L51" s="521"/>
      <c r="M51" s="521"/>
      <c r="N51" s="521"/>
      <c r="R51" s="37"/>
    </row>
    <row r="52" spans="1:18" s="447" customFormat="1" ht="15" customHeight="1">
      <c r="A52" s="488" t="s">
        <v>180</v>
      </c>
      <c r="B52" s="489" t="s">
        <v>49</v>
      </c>
      <c r="C52" s="490">
        <v>52</v>
      </c>
      <c r="D52" s="491">
        <v>157860.915</v>
      </c>
      <c r="E52" s="491">
        <v>3035.786826923077</v>
      </c>
      <c r="F52" s="491">
        <v>147610.915</v>
      </c>
      <c r="G52" s="492">
        <v>2838.6714423076924</v>
      </c>
      <c r="K52" s="520"/>
      <c r="L52" s="521"/>
      <c r="M52" s="521"/>
      <c r="N52" s="521"/>
      <c r="R52" s="37"/>
    </row>
    <row r="53" spans="1:18" s="447" customFormat="1" ht="15" customHeight="1">
      <c r="A53" s="493" t="s">
        <v>134</v>
      </c>
      <c r="B53" s="494" t="s">
        <v>46</v>
      </c>
      <c r="C53" s="495">
        <v>23</v>
      </c>
      <c r="D53" s="496">
        <v>70119.639</v>
      </c>
      <c r="E53" s="496">
        <v>3048.679956521739</v>
      </c>
      <c r="F53" s="496">
        <v>70119.639</v>
      </c>
      <c r="G53" s="497">
        <v>3048.679956521739</v>
      </c>
      <c r="K53" s="520"/>
      <c r="L53" s="521"/>
      <c r="M53" s="521"/>
      <c r="N53" s="521"/>
      <c r="R53" s="37"/>
    </row>
    <row r="54" spans="1:18" s="447" customFormat="1" ht="15" customHeight="1">
      <c r="A54" s="488" t="s">
        <v>135</v>
      </c>
      <c r="B54" s="489" t="s">
        <v>76</v>
      </c>
      <c r="C54" s="490">
        <v>54</v>
      </c>
      <c r="D54" s="491">
        <v>165686.214</v>
      </c>
      <c r="E54" s="491">
        <v>3068.2632222222223</v>
      </c>
      <c r="F54" s="491">
        <v>147599.559</v>
      </c>
      <c r="G54" s="492">
        <v>2733.325166666667</v>
      </c>
      <c r="K54" s="520"/>
      <c r="L54" s="521"/>
      <c r="M54" s="521"/>
      <c r="N54" s="521"/>
      <c r="R54" s="37"/>
    </row>
    <row r="55" spans="1:18" s="447" customFormat="1" ht="15" customHeight="1">
      <c r="A55" s="493" t="s">
        <v>181</v>
      </c>
      <c r="B55" s="494" t="s">
        <v>61</v>
      </c>
      <c r="C55" s="495">
        <v>48</v>
      </c>
      <c r="D55" s="496">
        <v>149604.48</v>
      </c>
      <c r="E55" s="496">
        <v>3116.76</v>
      </c>
      <c r="F55" s="496">
        <v>113464.52800000002</v>
      </c>
      <c r="G55" s="497">
        <v>2363.844333333334</v>
      </c>
      <c r="K55" s="520"/>
      <c r="L55" s="521"/>
      <c r="M55" s="521"/>
      <c r="N55" s="521"/>
      <c r="R55" s="37"/>
    </row>
    <row r="56" spans="1:18" s="447" customFormat="1" ht="15" customHeight="1">
      <c r="A56" s="488" t="s">
        <v>182</v>
      </c>
      <c r="B56" s="489" t="s">
        <v>35</v>
      </c>
      <c r="C56" s="490">
        <v>90</v>
      </c>
      <c r="D56" s="491">
        <v>288723.038</v>
      </c>
      <c r="E56" s="491">
        <v>3208.0337555555557</v>
      </c>
      <c r="F56" s="491">
        <v>218574.658</v>
      </c>
      <c r="G56" s="492">
        <v>2428.607311111111</v>
      </c>
      <c r="K56" s="520"/>
      <c r="L56" s="521"/>
      <c r="M56" s="521"/>
      <c r="N56" s="521"/>
      <c r="R56" s="37"/>
    </row>
    <row r="57" spans="1:18" s="447" customFormat="1" ht="15" customHeight="1">
      <c r="A57" s="493" t="s">
        <v>136</v>
      </c>
      <c r="B57" s="494" t="s">
        <v>63</v>
      </c>
      <c r="C57" s="495">
        <v>33</v>
      </c>
      <c r="D57" s="496">
        <v>106405.015</v>
      </c>
      <c r="E57" s="496">
        <v>3224.394393939394</v>
      </c>
      <c r="F57" s="496">
        <v>87244.453</v>
      </c>
      <c r="G57" s="497">
        <v>2643.771303030303</v>
      </c>
      <c r="K57" s="520"/>
      <c r="L57" s="521"/>
      <c r="M57" s="521"/>
      <c r="N57" s="521"/>
      <c r="R57" s="37"/>
    </row>
    <row r="58" spans="1:18" s="447" customFormat="1" ht="15" customHeight="1">
      <c r="A58" s="488" t="s">
        <v>137</v>
      </c>
      <c r="B58" s="489" t="s">
        <v>60</v>
      </c>
      <c r="C58" s="490">
        <v>72</v>
      </c>
      <c r="D58" s="491">
        <v>234257.238</v>
      </c>
      <c r="E58" s="491">
        <v>3253.5727500000003</v>
      </c>
      <c r="F58" s="491">
        <v>196987.782</v>
      </c>
      <c r="G58" s="492">
        <v>2735.9414166666666</v>
      </c>
      <c r="K58" s="520"/>
      <c r="L58" s="521"/>
      <c r="M58" s="521"/>
      <c r="N58" s="521"/>
      <c r="R58" s="37"/>
    </row>
    <row r="59" spans="1:18" s="447" customFormat="1" ht="15" customHeight="1">
      <c r="A59" s="493" t="s">
        <v>183</v>
      </c>
      <c r="B59" s="494" t="s">
        <v>70</v>
      </c>
      <c r="C59" s="495">
        <v>16</v>
      </c>
      <c r="D59" s="496">
        <v>55289.106</v>
      </c>
      <c r="E59" s="496">
        <v>3455.569125</v>
      </c>
      <c r="F59" s="496">
        <v>48557.106</v>
      </c>
      <c r="G59" s="497">
        <v>3034.819125</v>
      </c>
      <c r="K59" s="520"/>
      <c r="L59" s="521"/>
      <c r="M59" s="521"/>
      <c r="N59" s="521"/>
      <c r="R59" s="37"/>
    </row>
    <row r="60" spans="1:18" s="447" customFormat="1" ht="15" customHeight="1">
      <c r="A60" s="488" t="s">
        <v>184</v>
      </c>
      <c r="B60" s="489" t="s">
        <v>77</v>
      </c>
      <c r="C60" s="490">
        <v>43</v>
      </c>
      <c r="D60" s="491">
        <v>165718.249</v>
      </c>
      <c r="E60" s="491">
        <v>3853.9127674418605</v>
      </c>
      <c r="F60" s="491">
        <v>132614.665</v>
      </c>
      <c r="G60" s="492">
        <v>3084.0619767441863</v>
      </c>
      <c r="K60" s="520"/>
      <c r="L60" s="521"/>
      <c r="M60" s="521"/>
      <c r="N60" s="521"/>
      <c r="R60" s="37"/>
    </row>
    <row r="61" spans="1:18" s="447" customFormat="1" ht="15" customHeight="1">
      <c r="A61" s="493" t="s">
        <v>138</v>
      </c>
      <c r="B61" s="494" t="s">
        <v>64</v>
      </c>
      <c r="C61" s="495">
        <v>107</v>
      </c>
      <c r="D61" s="496">
        <v>423660.63899999997</v>
      </c>
      <c r="E61" s="496">
        <v>3959.445224299065</v>
      </c>
      <c r="F61" s="496">
        <v>380729.97899999993</v>
      </c>
      <c r="G61" s="497">
        <v>3558.224102803738</v>
      </c>
      <c r="K61" s="520"/>
      <c r="L61" s="521"/>
      <c r="M61" s="521"/>
      <c r="N61" s="521"/>
      <c r="R61" s="37"/>
    </row>
    <row r="62" spans="1:18" s="447" customFormat="1" ht="15" customHeight="1">
      <c r="A62" s="488" t="s">
        <v>139</v>
      </c>
      <c r="B62" s="489" t="s">
        <v>43</v>
      </c>
      <c r="C62" s="490">
        <v>47</v>
      </c>
      <c r="D62" s="491">
        <v>186998.7416</v>
      </c>
      <c r="E62" s="491">
        <v>3978.696629787234</v>
      </c>
      <c r="F62" s="491">
        <v>163897.6256</v>
      </c>
      <c r="G62" s="492">
        <v>3487.183523404255</v>
      </c>
      <c r="K62" s="520"/>
      <c r="L62" s="521"/>
      <c r="M62" s="521"/>
      <c r="N62" s="521"/>
      <c r="R62" s="37"/>
    </row>
    <row r="63" spans="1:18" s="447" customFormat="1" ht="15" customHeight="1">
      <c r="A63" s="493" t="s">
        <v>140</v>
      </c>
      <c r="B63" s="494" t="s">
        <v>84</v>
      </c>
      <c r="C63" s="495">
        <v>47</v>
      </c>
      <c r="D63" s="496">
        <v>187585.613</v>
      </c>
      <c r="E63" s="496">
        <v>3991.1832553191493</v>
      </c>
      <c r="F63" s="496">
        <v>168320.105</v>
      </c>
      <c r="G63" s="497">
        <v>3581.2788297872344</v>
      </c>
      <c r="K63" s="520"/>
      <c r="L63" s="521"/>
      <c r="M63" s="521"/>
      <c r="N63" s="521"/>
      <c r="R63" s="37"/>
    </row>
    <row r="64" spans="1:18" s="447" customFormat="1" ht="15" customHeight="1">
      <c r="A64" s="488" t="s">
        <v>141</v>
      </c>
      <c r="B64" s="489" t="s">
        <v>54</v>
      </c>
      <c r="C64" s="490">
        <v>42</v>
      </c>
      <c r="D64" s="491">
        <v>167960.312</v>
      </c>
      <c r="E64" s="491">
        <v>3999.055047619048</v>
      </c>
      <c r="F64" s="491">
        <v>160003.312</v>
      </c>
      <c r="G64" s="492">
        <v>3809.6026666666667</v>
      </c>
      <c r="K64" s="520"/>
      <c r="L64" s="521"/>
      <c r="M64" s="521"/>
      <c r="N64" s="521"/>
      <c r="R64" s="37"/>
    </row>
    <row r="65" spans="1:18" s="447" customFormat="1" ht="15" customHeight="1">
      <c r="A65" s="493" t="s">
        <v>142</v>
      </c>
      <c r="B65" s="494" t="s">
        <v>208</v>
      </c>
      <c r="C65" s="495">
        <v>17</v>
      </c>
      <c r="D65" s="496">
        <v>70761</v>
      </c>
      <c r="E65" s="496">
        <v>4162.411764705882</v>
      </c>
      <c r="F65" s="496">
        <v>70761</v>
      </c>
      <c r="G65" s="497">
        <v>4162.411764705882</v>
      </c>
      <c r="K65" s="520"/>
      <c r="L65" s="521"/>
      <c r="M65" s="521"/>
      <c r="N65" s="521"/>
      <c r="R65" s="37"/>
    </row>
    <row r="66" spans="1:18" s="447" customFormat="1" ht="15" customHeight="1">
      <c r="A66" s="488" t="s">
        <v>143</v>
      </c>
      <c r="B66" s="489" t="s">
        <v>83</v>
      </c>
      <c r="C66" s="490">
        <v>41</v>
      </c>
      <c r="D66" s="491">
        <v>186724.99</v>
      </c>
      <c r="E66" s="491">
        <v>4554.268048780487</v>
      </c>
      <c r="F66" s="491">
        <v>167961.87399999998</v>
      </c>
      <c r="G66" s="492">
        <v>4096.631073170731</v>
      </c>
      <c r="K66" s="520"/>
      <c r="L66" s="521"/>
      <c r="M66" s="521"/>
      <c r="N66" s="521"/>
      <c r="R66" s="37"/>
    </row>
    <row r="67" spans="1:18" s="447" customFormat="1" ht="15" customHeight="1">
      <c r="A67" s="493" t="s">
        <v>144</v>
      </c>
      <c r="B67" s="494" t="s">
        <v>48</v>
      </c>
      <c r="C67" s="495">
        <v>7</v>
      </c>
      <c r="D67" s="496">
        <v>39681</v>
      </c>
      <c r="E67" s="496">
        <v>5668.714285714285</v>
      </c>
      <c r="F67" s="496">
        <v>39681</v>
      </c>
      <c r="G67" s="497">
        <v>5668.714285714285</v>
      </c>
      <c r="K67" s="520"/>
      <c r="L67" s="521"/>
      <c r="M67" s="521"/>
      <c r="N67" s="521"/>
      <c r="R67" s="37"/>
    </row>
    <row r="68" spans="1:14" s="447" customFormat="1" ht="15" customHeight="1">
      <c r="A68" s="488" t="s">
        <v>145</v>
      </c>
      <c r="B68" s="489" t="s">
        <v>69</v>
      </c>
      <c r="C68" s="490">
        <v>5</v>
      </c>
      <c r="D68" s="491">
        <v>30940</v>
      </c>
      <c r="E68" s="491">
        <v>6188</v>
      </c>
      <c r="F68" s="491">
        <v>30940</v>
      </c>
      <c r="G68" s="492">
        <v>6188</v>
      </c>
      <c r="K68" s="520"/>
      <c r="L68" s="521"/>
      <c r="M68" s="521"/>
      <c r="N68" s="521"/>
    </row>
    <row r="69" spans="1:14" s="447" customFormat="1" ht="15" customHeight="1">
      <c r="A69" s="493" t="s">
        <v>146</v>
      </c>
      <c r="B69" s="494" t="s">
        <v>47</v>
      </c>
      <c r="C69" s="495">
        <v>2</v>
      </c>
      <c r="D69" s="496">
        <v>32709</v>
      </c>
      <c r="E69" s="496">
        <v>16354.5</v>
      </c>
      <c r="F69" s="496">
        <v>32709</v>
      </c>
      <c r="G69" s="497">
        <v>16354.5</v>
      </c>
      <c r="K69" s="520"/>
      <c r="L69" s="521"/>
      <c r="M69" s="521"/>
      <c r="N69" s="521"/>
    </row>
    <row r="70" spans="1:14" s="447" customFormat="1" ht="15" customHeight="1" thickBot="1">
      <c r="A70" s="498"/>
      <c r="B70" s="638" t="s">
        <v>2</v>
      </c>
      <c r="C70" s="499">
        <v>43990</v>
      </c>
      <c r="D70" s="500">
        <v>78850691.67659998</v>
      </c>
      <c r="E70" s="500">
        <v>1792.4685536849279</v>
      </c>
      <c r="F70" s="500">
        <v>63946980.52659998</v>
      </c>
      <c r="G70" s="501">
        <v>1453.6708462514202</v>
      </c>
      <c r="K70" s="520"/>
      <c r="L70" s="521"/>
      <c r="M70" s="521"/>
      <c r="N70" s="521"/>
    </row>
    <row r="71" spans="2:14" s="447" customFormat="1" ht="15" customHeight="1" thickTop="1">
      <c r="B71" s="440"/>
      <c r="C71" s="495"/>
      <c r="D71" s="495"/>
      <c r="E71" s="495"/>
      <c r="F71" s="495"/>
      <c r="G71" s="502"/>
      <c r="K71"/>
      <c r="L71"/>
      <c r="M71"/>
      <c r="N71"/>
    </row>
    <row r="72" spans="2:18" s="447" customFormat="1" ht="15" customHeight="1">
      <c r="B72" s="739"/>
      <c r="C72" s="739"/>
      <c r="D72" s="739"/>
      <c r="E72" s="561"/>
      <c r="F72" s="561"/>
      <c r="G72" s="503"/>
      <c r="K72" s="11"/>
      <c r="L72" s="11"/>
      <c r="M72" s="11"/>
      <c r="N72" s="11"/>
      <c r="R72" s="37"/>
    </row>
    <row r="73" spans="2:18" s="447" customFormat="1" ht="15" customHeight="1">
      <c r="B73" s="504" t="s">
        <v>444</v>
      </c>
      <c r="C73" s="505"/>
      <c r="D73" s="505"/>
      <c r="E73" s="505"/>
      <c r="F73" s="505"/>
      <c r="G73" s="503"/>
      <c r="J73" s="423"/>
      <c r="K73" s="11"/>
      <c r="L73" s="11"/>
      <c r="M73" s="11"/>
      <c r="N73" s="11"/>
      <c r="O73" s="423"/>
      <c r="R73" s="37"/>
    </row>
    <row r="74" spans="1:18" s="423" customFormat="1" ht="15" customHeight="1">
      <c r="A74" s="447"/>
      <c r="B74" s="504"/>
      <c r="C74" s="505"/>
      <c r="D74" s="505"/>
      <c r="E74" s="505"/>
      <c r="F74" s="505"/>
      <c r="G74" s="503"/>
      <c r="K74" s="11"/>
      <c r="L74" s="11"/>
      <c r="M74" s="11"/>
      <c r="N74" s="11"/>
      <c r="R74" s="37"/>
    </row>
    <row r="75" spans="1:18" s="423" customFormat="1" ht="15" customHeight="1">
      <c r="A75" s="447"/>
      <c r="B75" s="9"/>
      <c r="C75" s="8"/>
      <c r="D75" s="8"/>
      <c r="E75" s="8"/>
      <c r="F75" s="8"/>
      <c r="G75" s="8"/>
      <c r="J75" s="447"/>
      <c r="K75" s="11"/>
      <c r="L75" s="11"/>
      <c r="M75" s="11"/>
      <c r="N75" s="11"/>
      <c r="O75" s="447"/>
      <c r="R75" s="37"/>
    </row>
    <row r="76" spans="1:18" s="447" customFormat="1" ht="15" customHeight="1">
      <c r="A76" s="9"/>
      <c r="B76" s="9"/>
      <c r="C76" s="8"/>
      <c r="D76" s="8"/>
      <c r="E76" s="8"/>
      <c r="F76" s="8"/>
      <c r="G76" s="8"/>
      <c r="K76" s="11"/>
      <c r="L76" s="11"/>
      <c r="M76" s="11"/>
      <c r="N76" s="11"/>
      <c r="R76" s="37"/>
    </row>
    <row r="77" spans="1:18" s="447" customFormat="1" ht="15" customHeight="1">
      <c r="A77" s="9"/>
      <c r="B77" s="9"/>
      <c r="C77" s="8"/>
      <c r="D77" s="8"/>
      <c r="E77" s="8"/>
      <c r="F77" s="8"/>
      <c r="G77" s="8"/>
      <c r="K77" s="520"/>
      <c r="L77" s="521"/>
      <c r="M77" s="521"/>
      <c r="N77" s="521"/>
      <c r="R77" s="10"/>
    </row>
    <row r="78" spans="1:18" s="447" customFormat="1" ht="15">
      <c r="A78" s="9"/>
      <c r="B78" s="9"/>
      <c r="C78" s="8"/>
      <c r="D78" s="8"/>
      <c r="E78" s="8"/>
      <c r="F78" s="8"/>
      <c r="G78" s="8"/>
      <c r="K78" s="11"/>
      <c r="L78" s="11"/>
      <c r="M78" s="11"/>
      <c r="N78" s="11"/>
      <c r="R78" s="10"/>
    </row>
    <row r="79" spans="1:19" s="447" customFormat="1" ht="15">
      <c r="A79" s="9"/>
      <c r="B79" s="9"/>
      <c r="C79" s="8"/>
      <c r="D79" s="8"/>
      <c r="E79" s="8"/>
      <c r="F79" s="8"/>
      <c r="G79" s="8"/>
      <c r="K79" s="520"/>
      <c r="L79" s="521"/>
      <c r="M79" s="521"/>
      <c r="N79" s="521"/>
      <c r="O79"/>
      <c r="P79" s="11"/>
      <c r="S79" s="10"/>
    </row>
  </sheetData>
  <sheetProtection password="E9FB" sheet="1" sort="0" autoFilter="0"/>
  <mergeCells count="1">
    <mergeCell ref="B72:D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6:A6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D83" sqref="D83"/>
    </sheetView>
  </sheetViews>
  <sheetFormatPr defaultColWidth="9.140625" defaultRowHeight="15"/>
  <cols>
    <col min="1" max="1" width="7.00390625" style="9" customWidth="1"/>
    <col min="2" max="2" width="32.57421875" style="9" customWidth="1"/>
    <col min="3" max="3" width="12.421875" style="40" bestFit="1" customWidth="1"/>
    <col min="4" max="7" width="15.7109375" style="40" customWidth="1"/>
    <col min="8" max="16384" width="9.140625" style="9" customWidth="1"/>
  </cols>
  <sheetData>
    <row r="1" spans="1:7" s="2" customFormat="1" ht="12.75">
      <c r="A1" s="2" t="s">
        <v>262</v>
      </c>
      <c r="C1" s="71"/>
      <c r="D1" s="71"/>
      <c r="E1" s="71"/>
      <c r="F1" s="71"/>
      <c r="G1" s="71"/>
    </row>
    <row r="2" spans="1:7" s="2" customFormat="1" ht="12.75">
      <c r="A2" s="2" t="s">
        <v>445</v>
      </c>
      <c r="C2" s="71"/>
      <c r="D2" s="71"/>
      <c r="E2" s="71"/>
      <c r="F2" s="71"/>
      <c r="G2" s="71"/>
    </row>
    <row r="4" spans="1:9" ht="38.25">
      <c r="A4" s="293" t="s">
        <v>92</v>
      </c>
      <c r="B4" s="506" t="s">
        <v>0</v>
      </c>
      <c r="C4" s="507" t="s">
        <v>12</v>
      </c>
      <c r="D4" s="508" t="s">
        <v>227</v>
      </c>
      <c r="E4" s="508" t="s">
        <v>228</v>
      </c>
      <c r="F4" s="508" t="s">
        <v>229</v>
      </c>
      <c r="G4" s="509" t="s">
        <v>230</v>
      </c>
      <c r="I4" s="573"/>
    </row>
    <row r="5" spans="1:9" ht="15" customHeight="1">
      <c r="A5" s="510" t="s">
        <v>151</v>
      </c>
      <c r="B5" s="511" t="s">
        <v>412</v>
      </c>
      <c r="C5" s="512">
        <v>37655.405</v>
      </c>
      <c r="D5" s="512">
        <v>2594</v>
      </c>
      <c r="E5" s="512">
        <v>1569</v>
      </c>
      <c r="F5" s="512">
        <v>4163</v>
      </c>
      <c r="G5" s="276">
        <v>0.11055517793527915</v>
      </c>
      <c r="I5" s="521"/>
    </row>
    <row r="6" spans="1:9" ht="15" customHeight="1">
      <c r="A6" s="513" t="s">
        <v>152</v>
      </c>
      <c r="B6" s="514" t="s">
        <v>411</v>
      </c>
      <c r="C6" s="515">
        <v>155370</v>
      </c>
      <c r="D6" s="515">
        <v>10497</v>
      </c>
      <c r="E6" s="515">
        <v>8970</v>
      </c>
      <c r="F6" s="515">
        <v>19467</v>
      </c>
      <c r="G6" s="283">
        <v>0.1252944583896505</v>
      </c>
      <c r="I6" s="521"/>
    </row>
    <row r="7" spans="1:9" ht="15" customHeight="1">
      <c r="A7" s="510" t="s">
        <v>156</v>
      </c>
      <c r="B7" s="511" t="s">
        <v>73</v>
      </c>
      <c r="C7" s="512">
        <v>2119161.737</v>
      </c>
      <c r="D7" s="512">
        <v>505216.6228</v>
      </c>
      <c r="E7" s="512">
        <v>225931.4542</v>
      </c>
      <c r="F7" s="512">
        <v>731148.077</v>
      </c>
      <c r="G7" s="276">
        <v>0.3450175907927881</v>
      </c>
      <c r="I7" s="521"/>
    </row>
    <row r="8" spans="1:9" ht="15" customHeight="1">
      <c r="A8" s="513" t="s">
        <v>318</v>
      </c>
      <c r="B8" s="514" t="s">
        <v>56</v>
      </c>
      <c r="C8" s="515">
        <v>2648271.688</v>
      </c>
      <c r="D8" s="515">
        <v>669795.0916</v>
      </c>
      <c r="E8" s="515">
        <v>304635.1474</v>
      </c>
      <c r="F8" s="515">
        <v>974430.2390000001</v>
      </c>
      <c r="G8" s="283">
        <v>0.3679494983144645</v>
      </c>
      <c r="I8" s="521"/>
    </row>
    <row r="9" spans="1:9" ht="15" customHeight="1">
      <c r="A9" s="510" t="s">
        <v>318</v>
      </c>
      <c r="B9" s="511" t="s">
        <v>446</v>
      </c>
      <c r="C9" s="512">
        <v>172596.286</v>
      </c>
      <c r="D9" s="512">
        <v>56921.339</v>
      </c>
      <c r="E9" s="512">
        <v>7539.494</v>
      </c>
      <c r="F9" s="512">
        <v>64460.833</v>
      </c>
      <c r="G9" s="276">
        <v>0.37347752083147373</v>
      </c>
      <c r="I9" s="521"/>
    </row>
    <row r="10" spans="1:9" ht="15" customHeight="1">
      <c r="A10" s="513" t="s">
        <v>158</v>
      </c>
      <c r="B10" s="514" t="s">
        <v>69</v>
      </c>
      <c r="C10" s="515">
        <v>91091</v>
      </c>
      <c r="D10" s="515">
        <v>24691</v>
      </c>
      <c r="E10" s="515">
        <v>10084</v>
      </c>
      <c r="F10" s="515">
        <v>34775</v>
      </c>
      <c r="G10" s="283">
        <v>0.38176109604681036</v>
      </c>
      <c r="I10" s="521"/>
    </row>
    <row r="11" spans="1:9" ht="15" customHeight="1">
      <c r="A11" s="510" t="s">
        <v>450</v>
      </c>
      <c r="B11" s="511" t="s">
        <v>46</v>
      </c>
      <c r="C11" s="512">
        <v>254570.627</v>
      </c>
      <c r="D11" s="512">
        <v>72078.31640000001</v>
      </c>
      <c r="E11" s="512">
        <v>26859.4816</v>
      </c>
      <c r="F11" s="512">
        <v>98937.79800000001</v>
      </c>
      <c r="G11" s="276">
        <v>0.38864577255411326</v>
      </c>
      <c r="I11" s="521"/>
    </row>
    <row r="12" spans="1:9" ht="15" customHeight="1">
      <c r="A12" s="513" t="s">
        <v>450</v>
      </c>
      <c r="B12" s="514" t="s">
        <v>65</v>
      </c>
      <c r="C12" s="515">
        <v>535647.051</v>
      </c>
      <c r="D12" s="515">
        <v>151144.4</v>
      </c>
      <c r="E12" s="515">
        <v>57267.821</v>
      </c>
      <c r="F12" s="515">
        <v>208412.221</v>
      </c>
      <c r="G12" s="283">
        <v>0.3890849778990009</v>
      </c>
      <c r="I12" s="521"/>
    </row>
    <row r="13" spans="1:9" ht="15" customHeight="1">
      <c r="A13" s="510" t="s">
        <v>450</v>
      </c>
      <c r="B13" s="511" t="s">
        <v>70</v>
      </c>
      <c r="C13" s="512">
        <v>182190.545</v>
      </c>
      <c r="D13" s="512">
        <v>53296.793</v>
      </c>
      <c r="E13" s="512">
        <v>18157.6362</v>
      </c>
      <c r="F13" s="512">
        <v>71454.4292</v>
      </c>
      <c r="G13" s="276">
        <v>0.39219614387782853</v>
      </c>
      <c r="I13" s="521"/>
    </row>
    <row r="14" spans="1:9" ht="15" customHeight="1">
      <c r="A14" s="513" t="s">
        <v>450</v>
      </c>
      <c r="B14" s="517" t="s">
        <v>34</v>
      </c>
      <c r="C14" s="515">
        <v>5494876.898</v>
      </c>
      <c r="D14" s="515">
        <v>1480844.1504</v>
      </c>
      <c r="E14" s="515">
        <v>678459.4736</v>
      </c>
      <c r="F14" s="515">
        <v>2159303.624</v>
      </c>
      <c r="G14" s="283">
        <v>0.39296669681279545</v>
      </c>
      <c r="I14" s="521"/>
    </row>
    <row r="15" spans="1:9" ht="15" customHeight="1">
      <c r="A15" s="510" t="s">
        <v>263</v>
      </c>
      <c r="B15" s="511" t="s">
        <v>83</v>
      </c>
      <c r="C15" s="512">
        <v>630989.482</v>
      </c>
      <c r="D15" s="512">
        <v>191882.9012</v>
      </c>
      <c r="E15" s="512">
        <v>59573.5978</v>
      </c>
      <c r="F15" s="512">
        <v>251456.499</v>
      </c>
      <c r="G15" s="276">
        <v>0.39851139547204056</v>
      </c>
      <c r="I15" s="521"/>
    </row>
    <row r="16" spans="1:9" ht="15" customHeight="1">
      <c r="A16" s="513" t="s">
        <v>263</v>
      </c>
      <c r="B16" s="514" t="s">
        <v>66</v>
      </c>
      <c r="C16" s="515">
        <v>563982.214</v>
      </c>
      <c r="D16" s="515">
        <v>151763.6776</v>
      </c>
      <c r="E16" s="515">
        <v>74104.40740000001</v>
      </c>
      <c r="F16" s="515">
        <v>225868.08500000002</v>
      </c>
      <c r="G16" s="283">
        <v>0.400487957586549</v>
      </c>
      <c r="I16" s="521"/>
    </row>
    <row r="17" spans="1:9" ht="15" customHeight="1">
      <c r="A17" s="510" t="s">
        <v>451</v>
      </c>
      <c r="B17" s="511" t="s">
        <v>29</v>
      </c>
      <c r="C17" s="512">
        <v>13041503</v>
      </c>
      <c r="D17" s="512">
        <v>3477969.8888</v>
      </c>
      <c r="E17" s="512">
        <v>1813273.5251999998</v>
      </c>
      <c r="F17" s="512">
        <v>5291243.414</v>
      </c>
      <c r="G17" s="276">
        <v>0.40572343647814213</v>
      </c>
      <c r="I17" s="521"/>
    </row>
    <row r="18" spans="1:9" ht="15" customHeight="1">
      <c r="A18" s="513" t="s">
        <v>451</v>
      </c>
      <c r="B18" s="517" t="s">
        <v>418</v>
      </c>
      <c r="C18" s="515">
        <v>85019</v>
      </c>
      <c r="D18" s="515">
        <v>30172</v>
      </c>
      <c r="E18" s="515">
        <v>4431</v>
      </c>
      <c r="F18" s="515">
        <v>34603</v>
      </c>
      <c r="G18" s="283">
        <v>0.40700314047448216</v>
      </c>
      <c r="I18" s="521"/>
    </row>
    <row r="19" spans="1:9" ht="15" customHeight="1">
      <c r="A19" s="510" t="s">
        <v>451</v>
      </c>
      <c r="B19" s="511" t="s">
        <v>48</v>
      </c>
      <c r="C19" s="512">
        <v>97445</v>
      </c>
      <c r="D19" s="512">
        <v>39670</v>
      </c>
      <c r="E19" s="512"/>
      <c r="F19" s="512">
        <v>39670</v>
      </c>
      <c r="G19" s="276">
        <v>0.4071014418389861</v>
      </c>
      <c r="I19" s="521"/>
    </row>
    <row r="20" spans="1:9" ht="15" customHeight="1">
      <c r="A20" s="513" t="s">
        <v>451</v>
      </c>
      <c r="B20" s="514" t="s">
        <v>55</v>
      </c>
      <c r="C20" s="515">
        <v>14805565.766</v>
      </c>
      <c r="D20" s="515">
        <v>4324718.6114</v>
      </c>
      <c r="E20" s="515">
        <v>1745004.4485999998</v>
      </c>
      <c r="F20" s="515">
        <v>6069723.06</v>
      </c>
      <c r="G20" s="283">
        <v>0.40996225040847245</v>
      </c>
      <c r="I20" s="521"/>
    </row>
    <row r="21" spans="1:9" ht="15" customHeight="1">
      <c r="A21" s="510" t="s">
        <v>374</v>
      </c>
      <c r="B21" s="511" t="s">
        <v>51</v>
      </c>
      <c r="C21" s="512">
        <v>1085981.901</v>
      </c>
      <c r="D21" s="512">
        <v>371980.0738</v>
      </c>
      <c r="E21" s="512">
        <v>85168.30219999999</v>
      </c>
      <c r="F21" s="512">
        <v>457148.376</v>
      </c>
      <c r="G21" s="276">
        <v>0.4209539547381462</v>
      </c>
      <c r="I21" s="521"/>
    </row>
    <row r="22" spans="1:9" ht="15" customHeight="1">
      <c r="A22" s="513" t="s">
        <v>374</v>
      </c>
      <c r="B22" s="516" t="s">
        <v>74</v>
      </c>
      <c r="C22" s="515">
        <v>3261670.594</v>
      </c>
      <c r="D22" s="515">
        <v>962981.0456</v>
      </c>
      <c r="E22" s="515">
        <v>417808.8494</v>
      </c>
      <c r="F22" s="515">
        <v>1380789.895</v>
      </c>
      <c r="G22" s="283">
        <v>0.42333824192425484</v>
      </c>
      <c r="I22" s="521"/>
    </row>
    <row r="23" spans="1:9" ht="15" customHeight="1">
      <c r="A23" s="510" t="s">
        <v>374</v>
      </c>
      <c r="B23" s="511" t="s">
        <v>76</v>
      </c>
      <c r="C23" s="512">
        <v>532646.939</v>
      </c>
      <c r="D23" s="512">
        <v>162388.7084</v>
      </c>
      <c r="E23" s="512">
        <v>63549.529800000004</v>
      </c>
      <c r="F23" s="512">
        <v>225938.23820000002</v>
      </c>
      <c r="G23" s="276">
        <v>0.4241801119221301</v>
      </c>
      <c r="I23" s="521"/>
    </row>
    <row r="24" spans="1:9" ht="15" customHeight="1">
      <c r="A24" s="513" t="s">
        <v>374</v>
      </c>
      <c r="B24" s="514" t="s">
        <v>82</v>
      </c>
      <c r="C24" s="515">
        <v>1854384.422</v>
      </c>
      <c r="D24" s="515">
        <v>547529.0942</v>
      </c>
      <c r="E24" s="515">
        <v>239594.7936</v>
      </c>
      <c r="F24" s="515">
        <v>787123.8878</v>
      </c>
      <c r="G24" s="283">
        <v>0.4244664043020094</v>
      </c>
      <c r="I24" s="521"/>
    </row>
    <row r="25" spans="1:9" ht="15" customHeight="1">
      <c r="A25" s="510" t="s">
        <v>285</v>
      </c>
      <c r="B25" s="511" t="s">
        <v>77</v>
      </c>
      <c r="C25" s="512">
        <v>457323.694</v>
      </c>
      <c r="D25" s="512">
        <v>160965.9776</v>
      </c>
      <c r="E25" s="512">
        <v>33933.9608</v>
      </c>
      <c r="F25" s="512">
        <v>194899.9384</v>
      </c>
      <c r="G25" s="276">
        <v>0.426175028665801</v>
      </c>
      <c r="I25" s="521"/>
    </row>
    <row r="26" spans="1:9" ht="15" customHeight="1">
      <c r="A26" s="513" t="s">
        <v>285</v>
      </c>
      <c r="B26" s="514" t="s">
        <v>57</v>
      </c>
      <c r="C26" s="515">
        <v>1699422.991</v>
      </c>
      <c r="D26" s="515">
        <v>470589.9906</v>
      </c>
      <c r="E26" s="515">
        <v>256015.6154</v>
      </c>
      <c r="F26" s="515">
        <v>726605.606</v>
      </c>
      <c r="G26" s="283">
        <v>0.4275601835729196</v>
      </c>
      <c r="I26" s="521"/>
    </row>
    <row r="27" spans="1:9" ht="15" customHeight="1">
      <c r="A27" s="510" t="s">
        <v>285</v>
      </c>
      <c r="B27" s="511" t="s">
        <v>63</v>
      </c>
      <c r="C27" s="512">
        <v>405582.837</v>
      </c>
      <c r="D27" s="512">
        <v>117944.6942</v>
      </c>
      <c r="E27" s="512">
        <v>56008.6848</v>
      </c>
      <c r="F27" s="512">
        <v>173953.37900000002</v>
      </c>
      <c r="G27" s="276">
        <v>0.4288972883731764</v>
      </c>
      <c r="I27" s="521"/>
    </row>
    <row r="28" spans="1:9" ht="15" customHeight="1">
      <c r="A28" s="513" t="s">
        <v>285</v>
      </c>
      <c r="B28" s="514" t="s">
        <v>41</v>
      </c>
      <c r="C28" s="515">
        <v>830180.976</v>
      </c>
      <c r="D28" s="515">
        <v>262129.5432</v>
      </c>
      <c r="E28" s="515">
        <v>95611.6698</v>
      </c>
      <c r="F28" s="515">
        <v>357741.213</v>
      </c>
      <c r="G28" s="283">
        <v>0.4309195504860617</v>
      </c>
      <c r="I28" s="521"/>
    </row>
    <row r="29" spans="1:9" ht="15" customHeight="1">
      <c r="A29" s="510" t="s">
        <v>285</v>
      </c>
      <c r="B29" s="518" t="s">
        <v>68</v>
      </c>
      <c r="C29" s="512">
        <v>640696.195</v>
      </c>
      <c r="D29" s="512">
        <v>207638.0534</v>
      </c>
      <c r="E29" s="512">
        <v>68986.6236</v>
      </c>
      <c r="F29" s="512">
        <v>276624.677</v>
      </c>
      <c r="G29" s="276">
        <v>0.43175639118630954</v>
      </c>
      <c r="I29" s="521"/>
    </row>
    <row r="30" spans="1:9" ht="15" customHeight="1">
      <c r="A30" s="513" t="s">
        <v>275</v>
      </c>
      <c r="B30" s="514" t="s">
        <v>58</v>
      </c>
      <c r="C30" s="515">
        <v>1622836.982</v>
      </c>
      <c r="D30" s="515">
        <v>504899.5156</v>
      </c>
      <c r="E30" s="515">
        <v>202846.975134</v>
      </c>
      <c r="F30" s="515">
        <v>707746.490734</v>
      </c>
      <c r="G30" s="283">
        <v>0.43611681184499895</v>
      </c>
      <c r="I30" s="521"/>
    </row>
    <row r="31" spans="1:9" ht="15" customHeight="1">
      <c r="A31" s="510" t="s">
        <v>275</v>
      </c>
      <c r="B31" s="511" t="s">
        <v>37</v>
      </c>
      <c r="C31" s="512">
        <v>733925.938</v>
      </c>
      <c r="D31" s="512">
        <v>214899.3088</v>
      </c>
      <c r="E31" s="512">
        <v>110050.6072</v>
      </c>
      <c r="F31" s="512">
        <v>324949.91599999997</v>
      </c>
      <c r="G31" s="276">
        <v>0.4427557321185724</v>
      </c>
      <c r="I31" s="521"/>
    </row>
    <row r="32" spans="1:9" ht="15" customHeight="1">
      <c r="A32" s="513" t="s">
        <v>326</v>
      </c>
      <c r="B32" s="514" t="s">
        <v>45</v>
      </c>
      <c r="C32" s="515">
        <v>970455.242</v>
      </c>
      <c r="D32" s="515">
        <v>307187.6932</v>
      </c>
      <c r="E32" s="515">
        <v>132067.0198</v>
      </c>
      <c r="F32" s="515">
        <v>439254.713</v>
      </c>
      <c r="G32" s="283">
        <v>0.452627482432621</v>
      </c>
      <c r="I32" s="521"/>
    </row>
    <row r="33" spans="1:9" ht="15" customHeight="1">
      <c r="A33" s="510" t="s">
        <v>326</v>
      </c>
      <c r="B33" s="511" t="s">
        <v>81</v>
      </c>
      <c r="C33" s="512">
        <v>1994248.759</v>
      </c>
      <c r="D33" s="512">
        <v>582213.0508</v>
      </c>
      <c r="E33" s="512">
        <v>321680.7032</v>
      </c>
      <c r="F33" s="512">
        <v>903893.754</v>
      </c>
      <c r="G33" s="276">
        <v>0.453250252718347</v>
      </c>
      <c r="I33" s="521"/>
    </row>
    <row r="34" spans="1:9" ht="15" customHeight="1">
      <c r="A34" s="513" t="s">
        <v>376</v>
      </c>
      <c r="B34" s="514" t="s">
        <v>39</v>
      </c>
      <c r="C34" s="515">
        <v>1606763.387</v>
      </c>
      <c r="D34" s="515">
        <v>537392.1140000001</v>
      </c>
      <c r="E34" s="515">
        <v>195641.06699999998</v>
      </c>
      <c r="F34" s="515">
        <v>733033.1810000001</v>
      </c>
      <c r="G34" s="283">
        <v>0.45621725446996386</v>
      </c>
      <c r="I34" s="521"/>
    </row>
    <row r="35" spans="1:9" ht="15" customHeight="1">
      <c r="A35" s="510" t="s">
        <v>376</v>
      </c>
      <c r="B35" s="511" t="s">
        <v>206</v>
      </c>
      <c r="C35" s="512">
        <v>93801560.345</v>
      </c>
      <c r="D35" s="512">
        <v>28581581.15699999</v>
      </c>
      <c r="E35" s="512">
        <v>14233099.692999998</v>
      </c>
      <c r="F35" s="512">
        <v>42814680.84999999</v>
      </c>
      <c r="G35" s="276">
        <v>0.45643889816468475</v>
      </c>
      <c r="I35" s="521"/>
    </row>
    <row r="36" spans="1:9" ht="15" customHeight="1">
      <c r="A36" s="513" t="s">
        <v>376</v>
      </c>
      <c r="B36" s="514" t="s">
        <v>40</v>
      </c>
      <c r="C36" s="515">
        <v>642920.573</v>
      </c>
      <c r="D36" s="515">
        <v>232024.26</v>
      </c>
      <c r="E36" s="515">
        <v>61726.157</v>
      </c>
      <c r="F36" s="515">
        <v>293750.417</v>
      </c>
      <c r="G36" s="283">
        <v>0.45690001119314005</v>
      </c>
      <c r="I36" s="521"/>
    </row>
    <row r="37" spans="1:9" ht="15" customHeight="1">
      <c r="A37" s="510" t="s">
        <v>376</v>
      </c>
      <c r="B37" s="511" t="s">
        <v>49</v>
      </c>
      <c r="C37" s="512">
        <v>501170.668</v>
      </c>
      <c r="D37" s="512">
        <v>161897.8432</v>
      </c>
      <c r="E37" s="512">
        <v>67099.15580000001</v>
      </c>
      <c r="F37" s="512">
        <v>228996.999</v>
      </c>
      <c r="G37" s="276">
        <v>0.45692418495649073</v>
      </c>
      <c r="I37" s="521"/>
    </row>
    <row r="38" spans="1:9" ht="15" customHeight="1">
      <c r="A38" s="513" t="s">
        <v>376</v>
      </c>
      <c r="B38" s="514" t="s">
        <v>44</v>
      </c>
      <c r="C38" s="515">
        <v>292772.792</v>
      </c>
      <c r="D38" s="515">
        <v>108225.36</v>
      </c>
      <c r="E38" s="515">
        <v>26438.51</v>
      </c>
      <c r="F38" s="515">
        <v>134663.87</v>
      </c>
      <c r="G38" s="283">
        <v>0.4599603299202748</v>
      </c>
      <c r="I38" s="521"/>
    </row>
    <row r="39" spans="1:9" ht="15" customHeight="1">
      <c r="A39" s="510" t="s">
        <v>376</v>
      </c>
      <c r="B39" s="511" t="s">
        <v>52</v>
      </c>
      <c r="C39" s="512">
        <v>774073.209</v>
      </c>
      <c r="D39" s="512">
        <v>240811.9526</v>
      </c>
      <c r="E39" s="512">
        <v>116350.7674</v>
      </c>
      <c r="F39" s="512">
        <v>357162.72</v>
      </c>
      <c r="G39" s="276">
        <v>0.4614069003388024</v>
      </c>
      <c r="I39" s="521"/>
    </row>
    <row r="40" spans="1:9" ht="15" customHeight="1">
      <c r="A40" s="513" t="s">
        <v>376</v>
      </c>
      <c r="B40" s="514" t="s">
        <v>50</v>
      </c>
      <c r="C40" s="515">
        <v>3758795.888</v>
      </c>
      <c r="D40" s="515">
        <v>1244510.6412</v>
      </c>
      <c r="E40" s="515">
        <v>496520.6058</v>
      </c>
      <c r="F40" s="515">
        <v>1741031.247</v>
      </c>
      <c r="G40" s="283">
        <v>0.4631885579523652</v>
      </c>
      <c r="I40" s="521"/>
    </row>
    <row r="41" spans="1:9" ht="15" customHeight="1">
      <c r="A41" s="510" t="s">
        <v>376</v>
      </c>
      <c r="B41" s="511" t="s">
        <v>28</v>
      </c>
      <c r="C41" s="512">
        <v>8015594.884</v>
      </c>
      <c r="D41" s="512">
        <v>2522254.127</v>
      </c>
      <c r="E41" s="512">
        <v>1195996.26</v>
      </c>
      <c r="F41" s="512">
        <v>3718250.387</v>
      </c>
      <c r="G41" s="276">
        <v>0.4638770348064911</v>
      </c>
      <c r="I41" s="521"/>
    </row>
    <row r="42" spans="1:9" ht="15" customHeight="1">
      <c r="A42" s="513" t="s">
        <v>452</v>
      </c>
      <c r="B42" s="514" t="s">
        <v>79</v>
      </c>
      <c r="C42" s="515">
        <v>1367844.338</v>
      </c>
      <c r="D42" s="515">
        <v>427091.8456</v>
      </c>
      <c r="E42" s="515">
        <v>210687.55359999998</v>
      </c>
      <c r="F42" s="515">
        <v>637779.3992</v>
      </c>
      <c r="G42" s="283">
        <v>0.4662660665997508</v>
      </c>
      <c r="I42" s="521"/>
    </row>
    <row r="43" spans="1:9" ht="15" customHeight="1">
      <c r="A43" s="510" t="s">
        <v>452</v>
      </c>
      <c r="B43" s="511" t="s">
        <v>38</v>
      </c>
      <c r="C43" s="512">
        <v>967820.745</v>
      </c>
      <c r="D43" s="512">
        <v>300088.3464</v>
      </c>
      <c r="E43" s="512">
        <v>153655.4336</v>
      </c>
      <c r="F43" s="512">
        <v>453743.77999999997</v>
      </c>
      <c r="G43" s="276">
        <v>0.4688303927603866</v>
      </c>
      <c r="I43" s="521"/>
    </row>
    <row r="44" spans="1:9" ht="15" customHeight="1">
      <c r="A44" s="513" t="s">
        <v>452</v>
      </c>
      <c r="B44" s="514" t="s">
        <v>207</v>
      </c>
      <c r="C44" s="515">
        <v>3266046.446</v>
      </c>
      <c r="D44" s="515">
        <v>989913.9416</v>
      </c>
      <c r="E44" s="515">
        <v>558082.5294</v>
      </c>
      <c r="F44" s="515">
        <v>1547996.471</v>
      </c>
      <c r="G44" s="283">
        <v>0.4739664596306846</v>
      </c>
      <c r="I44" s="521"/>
    </row>
    <row r="45" spans="1:9" ht="15" customHeight="1">
      <c r="A45" s="510" t="s">
        <v>452</v>
      </c>
      <c r="B45" s="511" t="s">
        <v>80</v>
      </c>
      <c r="C45" s="512">
        <v>655841.27</v>
      </c>
      <c r="D45" s="512">
        <v>221100.6692</v>
      </c>
      <c r="E45" s="512">
        <v>90383.2188</v>
      </c>
      <c r="F45" s="512">
        <v>311483.88800000004</v>
      </c>
      <c r="G45" s="276">
        <v>0.47493791904861377</v>
      </c>
      <c r="I45" s="521"/>
    </row>
    <row r="46" spans="1:9" ht="15" customHeight="1">
      <c r="A46" s="513" t="s">
        <v>329</v>
      </c>
      <c r="B46" s="514" t="s">
        <v>42</v>
      </c>
      <c r="C46" s="515">
        <v>3015416.763</v>
      </c>
      <c r="D46" s="515">
        <v>935911.9966</v>
      </c>
      <c r="E46" s="515">
        <v>510599.50639999995</v>
      </c>
      <c r="F46" s="515">
        <v>1446511.503</v>
      </c>
      <c r="G46" s="283">
        <v>0.47970533318946074</v>
      </c>
      <c r="I46" s="521"/>
    </row>
    <row r="47" spans="1:9" ht="15" customHeight="1">
      <c r="A47" s="510" t="s">
        <v>329</v>
      </c>
      <c r="B47" s="511" t="s">
        <v>447</v>
      </c>
      <c r="C47" s="512">
        <v>88538</v>
      </c>
      <c r="D47" s="512">
        <v>980</v>
      </c>
      <c r="E47" s="512">
        <v>41515</v>
      </c>
      <c r="F47" s="512">
        <v>42495</v>
      </c>
      <c r="G47" s="276">
        <v>0.4799634055433825</v>
      </c>
      <c r="I47" s="521"/>
    </row>
    <row r="48" spans="1:9" ht="15" customHeight="1">
      <c r="A48" s="513" t="s">
        <v>329</v>
      </c>
      <c r="B48" s="514" t="s">
        <v>72</v>
      </c>
      <c r="C48" s="515">
        <v>3391599.298</v>
      </c>
      <c r="D48" s="515">
        <v>1163557.4778</v>
      </c>
      <c r="E48" s="515">
        <v>472291.0642</v>
      </c>
      <c r="F48" s="515">
        <v>1635848.542</v>
      </c>
      <c r="G48" s="283">
        <v>0.48232364683075835</v>
      </c>
      <c r="I48" s="521"/>
    </row>
    <row r="49" spans="1:9" ht="15" customHeight="1">
      <c r="A49" s="510" t="s">
        <v>453</v>
      </c>
      <c r="B49" s="511" t="s">
        <v>32</v>
      </c>
      <c r="C49" s="512">
        <v>1267347.873</v>
      </c>
      <c r="D49" s="512">
        <v>460881.533</v>
      </c>
      <c r="E49" s="512">
        <v>154708.12339999998</v>
      </c>
      <c r="F49" s="512">
        <v>615589.6564</v>
      </c>
      <c r="G49" s="276">
        <v>0.48573061076183305</v>
      </c>
      <c r="I49" s="521"/>
    </row>
    <row r="50" spans="1:9" ht="15" customHeight="1">
      <c r="A50" s="513" t="s">
        <v>453</v>
      </c>
      <c r="B50" s="514" t="s">
        <v>53</v>
      </c>
      <c r="C50" s="515">
        <v>433819.367</v>
      </c>
      <c r="D50" s="515">
        <v>156666.6734</v>
      </c>
      <c r="E50" s="515">
        <v>54531.3556</v>
      </c>
      <c r="F50" s="515">
        <v>211198.029</v>
      </c>
      <c r="G50" s="283">
        <v>0.48683402601525627</v>
      </c>
      <c r="I50" s="521"/>
    </row>
    <row r="51" spans="1:9" ht="15" customHeight="1">
      <c r="A51" s="510" t="s">
        <v>453</v>
      </c>
      <c r="B51" s="511" t="s">
        <v>78</v>
      </c>
      <c r="C51" s="512">
        <v>1484685.991</v>
      </c>
      <c r="D51" s="512">
        <v>527993.6682</v>
      </c>
      <c r="E51" s="512">
        <v>196017.26080000002</v>
      </c>
      <c r="F51" s="512">
        <v>724010.929</v>
      </c>
      <c r="G51" s="276">
        <v>0.4876525631607445</v>
      </c>
      <c r="I51" s="521"/>
    </row>
    <row r="52" spans="1:9" ht="15" customHeight="1">
      <c r="A52" s="513" t="s">
        <v>453</v>
      </c>
      <c r="B52" s="517" t="s">
        <v>36</v>
      </c>
      <c r="C52" s="515">
        <v>3337972.357</v>
      </c>
      <c r="D52" s="515">
        <v>1082710.1342</v>
      </c>
      <c r="E52" s="515">
        <v>549568.7588000001</v>
      </c>
      <c r="F52" s="515">
        <v>1632278.8930000002</v>
      </c>
      <c r="G52" s="283">
        <v>0.4890031187876611</v>
      </c>
      <c r="I52" s="521"/>
    </row>
    <row r="53" spans="1:9" ht="15" customHeight="1">
      <c r="A53" s="510" t="s">
        <v>453</v>
      </c>
      <c r="B53" s="511" t="s">
        <v>415</v>
      </c>
      <c r="C53" s="512">
        <v>240953.802</v>
      </c>
      <c r="D53" s="512">
        <v>76238.8098</v>
      </c>
      <c r="E53" s="512">
        <v>42474.112199999996</v>
      </c>
      <c r="F53" s="512">
        <v>118712.92199999999</v>
      </c>
      <c r="G53" s="276">
        <v>0.49267918171301567</v>
      </c>
      <c r="I53" s="521"/>
    </row>
    <row r="54" spans="1:9" ht="15" customHeight="1">
      <c r="A54" s="513" t="s">
        <v>377</v>
      </c>
      <c r="B54" s="514" t="s">
        <v>54</v>
      </c>
      <c r="C54" s="515">
        <v>384867.463</v>
      </c>
      <c r="D54" s="515">
        <v>161726.722</v>
      </c>
      <c r="E54" s="515">
        <v>30696.605</v>
      </c>
      <c r="F54" s="515">
        <v>192423.32700000002</v>
      </c>
      <c r="G54" s="283">
        <v>0.4999729660181745</v>
      </c>
      <c r="I54" s="521"/>
    </row>
    <row r="55" spans="1:9" ht="15" customHeight="1">
      <c r="A55" s="510" t="s">
        <v>377</v>
      </c>
      <c r="B55" s="511" t="s">
        <v>84</v>
      </c>
      <c r="C55" s="512">
        <v>585571.537</v>
      </c>
      <c r="D55" s="512">
        <v>203050.4864</v>
      </c>
      <c r="E55" s="512">
        <v>91343.4556</v>
      </c>
      <c r="F55" s="512">
        <v>294393.942</v>
      </c>
      <c r="G55" s="276">
        <v>0.5027463314016917</v>
      </c>
      <c r="I55" s="521"/>
    </row>
    <row r="56" spans="1:9" ht="15" customHeight="1">
      <c r="A56" s="513" t="s">
        <v>377</v>
      </c>
      <c r="B56" s="514" t="s">
        <v>71</v>
      </c>
      <c r="C56" s="515">
        <v>484793.695</v>
      </c>
      <c r="D56" s="515">
        <v>161068.2678</v>
      </c>
      <c r="E56" s="515">
        <v>82772.3822</v>
      </c>
      <c r="F56" s="515">
        <v>243840.65</v>
      </c>
      <c r="G56" s="283">
        <v>0.5029781792025987</v>
      </c>
      <c r="I56" s="521"/>
    </row>
    <row r="57" spans="1:9" ht="15" customHeight="1">
      <c r="A57" s="510" t="s">
        <v>377</v>
      </c>
      <c r="B57" s="511" t="s">
        <v>26</v>
      </c>
      <c r="C57" s="512">
        <v>12014971.551</v>
      </c>
      <c r="D57" s="512">
        <v>3940201.4760000007</v>
      </c>
      <c r="E57" s="512">
        <v>2105350.332</v>
      </c>
      <c r="F57" s="512">
        <v>6045551.808</v>
      </c>
      <c r="G57" s="276">
        <v>0.5031682166152804</v>
      </c>
      <c r="I57" s="521"/>
    </row>
    <row r="58" spans="1:9" ht="15" customHeight="1">
      <c r="A58" s="513" t="s">
        <v>377</v>
      </c>
      <c r="B58" s="514" t="s">
        <v>85</v>
      </c>
      <c r="C58" s="515">
        <v>1018411.742</v>
      </c>
      <c r="D58" s="515">
        <v>372070.34239999996</v>
      </c>
      <c r="E58" s="515">
        <v>140959.6586</v>
      </c>
      <c r="F58" s="515">
        <v>513030.00099999993</v>
      </c>
      <c r="G58" s="283">
        <v>0.5037549940189122</v>
      </c>
      <c r="I58" s="521"/>
    </row>
    <row r="59" spans="1:9" ht="15" customHeight="1">
      <c r="A59" s="510" t="s">
        <v>377</v>
      </c>
      <c r="B59" s="511" t="s">
        <v>27</v>
      </c>
      <c r="C59" s="512">
        <v>21356188.148</v>
      </c>
      <c r="D59" s="512">
        <v>7175285.032</v>
      </c>
      <c r="E59" s="512">
        <v>3596147.508000001</v>
      </c>
      <c r="F59" s="512">
        <v>10771432.540000001</v>
      </c>
      <c r="G59" s="276">
        <v>0.5043705583296588</v>
      </c>
      <c r="I59" s="521"/>
    </row>
    <row r="60" spans="1:9" ht="15" customHeight="1">
      <c r="A60" s="513" t="s">
        <v>236</v>
      </c>
      <c r="B60" s="514" t="s">
        <v>33</v>
      </c>
      <c r="C60" s="515">
        <v>1012248.374</v>
      </c>
      <c r="D60" s="515">
        <v>378995.5872</v>
      </c>
      <c r="E60" s="515">
        <v>133187.57880000002</v>
      </c>
      <c r="F60" s="515">
        <v>512183.166</v>
      </c>
      <c r="G60" s="283">
        <v>0.5059856643444706</v>
      </c>
      <c r="I60" s="521"/>
    </row>
    <row r="61" spans="1:9" ht="15" customHeight="1">
      <c r="A61" s="510" t="s">
        <v>236</v>
      </c>
      <c r="B61" s="511" t="s">
        <v>67</v>
      </c>
      <c r="C61" s="512">
        <v>4306070.911</v>
      </c>
      <c r="D61" s="512">
        <v>1468538.2392000002</v>
      </c>
      <c r="E61" s="512">
        <v>720155.8266</v>
      </c>
      <c r="F61" s="512">
        <v>2188694.0658</v>
      </c>
      <c r="G61" s="276">
        <v>0.5082810086124937</v>
      </c>
      <c r="I61" s="521"/>
    </row>
    <row r="62" spans="1:9" ht="15" customHeight="1">
      <c r="A62" s="513" t="s">
        <v>454</v>
      </c>
      <c r="B62" s="514" t="s">
        <v>43</v>
      </c>
      <c r="C62" s="515">
        <v>354855.749</v>
      </c>
      <c r="D62" s="515">
        <v>140900.362</v>
      </c>
      <c r="E62" s="515">
        <v>43545.7216</v>
      </c>
      <c r="F62" s="515">
        <v>184446.08359999998</v>
      </c>
      <c r="G62" s="283">
        <v>0.5197776395613644</v>
      </c>
      <c r="I62" s="521"/>
    </row>
    <row r="63" spans="1:9" ht="15" customHeight="1">
      <c r="A63" s="510" t="s">
        <v>454</v>
      </c>
      <c r="B63" s="511" t="s">
        <v>30</v>
      </c>
      <c r="C63" s="512">
        <v>2586058.71</v>
      </c>
      <c r="D63" s="512">
        <v>959526.0834</v>
      </c>
      <c r="E63" s="512">
        <v>387742.3266</v>
      </c>
      <c r="F63" s="512">
        <v>1347268.41</v>
      </c>
      <c r="G63" s="276">
        <v>0.5209736363641952</v>
      </c>
      <c r="I63" s="521"/>
    </row>
    <row r="64" spans="1:9" ht="15" customHeight="1">
      <c r="A64" s="513" t="s">
        <v>454</v>
      </c>
      <c r="B64" s="514" t="s">
        <v>31</v>
      </c>
      <c r="C64" s="515">
        <v>1608109.693</v>
      </c>
      <c r="D64" s="515">
        <v>620362.0986</v>
      </c>
      <c r="E64" s="515">
        <v>221203.45440000002</v>
      </c>
      <c r="F64" s="515">
        <v>841565.5530000001</v>
      </c>
      <c r="G64" s="283">
        <v>0.5233259625654156</v>
      </c>
      <c r="I64" s="521"/>
    </row>
    <row r="65" spans="1:9" ht="15" customHeight="1">
      <c r="A65" s="510" t="s">
        <v>143</v>
      </c>
      <c r="B65" s="511" t="s">
        <v>35</v>
      </c>
      <c r="C65" s="512">
        <v>753807.488</v>
      </c>
      <c r="D65" s="512">
        <v>322743.9758</v>
      </c>
      <c r="E65" s="512">
        <v>79546.05219999999</v>
      </c>
      <c r="F65" s="512">
        <v>402290.028</v>
      </c>
      <c r="G65" s="276">
        <v>0.5336774102196236</v>
      </c>
      <c r="I65" s="521"/>
    </row>
    <row r="66" spans="1:9" ht="15" customHeight="1">
      <c r="A66" s="513" t="s">
        <v>144</v>
      </c>
      <c r="B66" s="514" t="s">
        <v>62</v>
      </c>
      <c r="C66" s="515">
        <v>323750.509</v>
      </c>
      <c r="D66" s="515">
        <v>127509.3226</v>
      </c>
      <c r="E66" s="515">
        <v>47455.4234</v>
      </c>
      <c r="F66" s="515">
        <v>174964.74599999998</v>
      </c>
      <c r="G66" s="283">
        <v>0.5404307982107295</v>
      </c>
      <c r="I66" s="521"/>
    </row>
    <row r="67" spans="1:9" ht="15" customHeight="1">
      <c r="A67" s="510" t="s">
        <v>224</v>
      </c>
      <c r="B67" s="511" t="s">
        <v>64</v>
      </c>
      <c r="C67" s="512">
        <v>912741.111</v>
      </c>
      <c r="D67" s="512">
        <v>400558.279</v>
      </c>
      <c r="E67" s="512">
        <v>98314.616</v>
      </c>
      <c r="F67" s="512">
        <v>498872.89499999996</v>
      </c>
      <c r="G67" s="276">
        <v>0.5465656022148869</v>
      </c>
      <c r="I67" s="521"/>
    </row>
    <row r="68" spans="1:9" ht="15" customHeight="1">
      <c r="A68" s="513" t="s">
        <v>224</v>
      </c>
      <c r="B68" s="514" t="s">
        <v>60</v>
      </c>
      <c r="C68" s="515">
        <v>492429.189</v>
      </c>
      <c r="D68" s="515">
        <v>201692.3054</v>
      </c>
      <c r="E68" s="515">
        <v>68200.4756</v>
      </c>
      <c r="F68" s="515">
        <v>269892.781</v>
      </c>
      <c r="G68" s="283">
        <v>0.5480844495593051</v>
      </c>
      <c r="I68" s="521"/>
    </row>
    <row r="69" spans="1:9" ht="15" customHeight="1">
      <c r="A69" s="510" t="s">
        <v>147</v>
      </c>
      <c r="B69" s="511" t="s">
        <v>75</v>
      </c>
      <c r="C69" s="512">
        <v>6393196.968</v>
      </c>
      <c r="D69" s="512">
        <v>2476363.5612</v>
      </c>
      <c r="E69" s="512">
        <v>1097622.0068</v>
      </c>
      <c r="F69" s="512">
        <v>3573985.568</v>
      </c>
      <c r="G69" s="276">
        <v>0.5590294786612932</v>
      </c>
      <c r="I69" s="521"/>
    </row>
    <row r="70" spans="1:9" ht="15" customHeight="1">
      <c r="A70" s="513" t="s">
        <v>455</v>
      </c>
      <c r="B70" s="517" t="s">
        <v>25</v>
      </c>
      <c r="C70" s="515">
        <v>25289805.631</v>
      </c>
      <c r="D70" s="515">
        <v>9748619.4148</v>
      </c>
      <c r="E70" s="515">
        <v>4577860.994200001</v>
      </c>
      <c r="F70" s="515">
        <v>14326480.409</v>
      </c>
      <c r="G70" s="283">
        <v>0.5664923099068321</v>
      </c>
      <c r="I70" s="521"/>
    </row>
    <row r="71" spans="1:9" ht="15" customHeight="1">
      <c r="A71" s="510" t="s">
        <v>388</v>
      </c>
      <c r="B71" s="511" t="s">
        <v>59</v>
      </c>
      <c r="C71" s="512">
        <v>868147.111</v>
      </c>
      <c r="D71" s="512">
        <v>354574.2688</v>
      </c>
      <c r="E71" s="512">
        <v>143473.2072</v>
      </c>
      <c r="F71" s="512">
        <v>498047.476</v>
      </c>
      <c r="G71" s="276">
        <v>0.5736901841743272</v>
      </c>
      <c r="I71" s="521"/>
    </row>
    <row r="72" spans="1:9" ht="15" customHeight="1">
      <c r="A72" s="513" t="s">
        <v>389</v>
      </c>
      <c r="B72" s="514" t="s">
        <v>61</v>
      </c>
      <c r="C72" s="515">
        <v>351571.887</v>
      </c>
      <c r="D72" s="515">
        <v>150028.95859999998</v>
      </c>
      <c r="E72" s="515">
        <v>61425.6834</v>
      </c>
      <c r="F72" s="515">
        <v>211454.642</v>
      </c>
      <c r="G72" s="283">
        <v>0.6014549223612979</v>
      </c>
      <c r="I72" s="521"/>
    </row>
    <row r="73" spans="1:9" ht="15" customHeight="1">
      <c r="A73" s="510" t="s">
        <v>322</v>
      </c>
      <c r="B73" s="511" t="s">
        <v>424</v>
      </c>
      <c r="C73" s="512">
        <v>171309</v>
      </c>
      <c r="D73" s="512">
        <v>81162</v>
      </c>
      <c r="E73" s="512">
        <v>22546</v>
      </c>
      <c r="F73" s="512">
        <v>103708</v>
      </c>
      <c r="G73" s="276">
        <v>0.6053855897822065</v>
      </c>
      <c r="I73" s="521"/>
    </row>
    <row r="74" spans="1:9" ht="15" customHeight="1">
      <c r="A74" s="513" t="s">
        <v>323</v>
      </c>
      <c r="B74" s="514" t="s">
        <v>208</v>
      </c>
      <c r="C74" s="515">
        <v>107020</v>
      </c>
      <c r="D74" s="515">
        <v>56204</v>
      </c>
      <c r="E74" s="515">
        <v>11496</v>
      </c>
      <c r="F74" s="515">
        <v>67700</v>
      </c>
      <c r="G74" s="283">
        <v>0.632592038871239</v>
      </c>
      <c r="I74" s="521"/>
    </row>
    <row r="75" spans="1:9" ht="15" customHeight="1">
      <c r="A75" s="510" t="s">
        <v>324</v>
      </c>
      <c r="B75" s="511" t="s">
        <v>86</v>
      </c>
      <c r="C75" s="512">
        <v>553715.446</v>
      </c>
      <c r="D75" s="512">
        <v>273270.508</v>
      </c>
      <c r="E75" s="512">
        <v>109581.89099999999</v>
      </c>
      <c r="F75" s="512">
        <v>382852.399</v>
      </c>
      <c r="G75" s="276">
        <v>0.6914244523350356</v>
      </c>
      <c r="I75" s="521"/>
    </row>
    <row r="76" spans="1:9" ht="15" customHeight="1">
      <c r="A76" s="513" t="s">
        <v>325</v>
      </c>
      <c r="B76" s="514" t="s">
        <v>47</v>
      </c>
      <c r="C76" s="515">
        <v>38418</v>
      </c>
      <c r="D76" s="515">
        <v>32477</v>
      </c>
      <c r="E76" s="515"/>
      <c r="F76" s="515">
        <v>32477</v>
      </c>
      <c r="G76" s="283">
        <v>0.8453589463272424</v>
      </c>
      <c r="I76" s="521"/>
    </row>
    <row r="77" spans="1:9" ht="15" customHeight="1" thickBot="1">
      <c r="A77" s="680"/>
      <c r="B77" s="638" t="s">
        <v>2</v>
      </c>
      <c r="C77" s="681">
        <f>SUM(C5:C76)</f>
        <v>267884891.07800013</v>
      </c>
      <c r="D77" s="681">
        <f>SUM(D5:D76)</f>
        <v>85895363.3836</v>
      </c>
      <c r="E77" s="681">
        <v>40417197.153734</v>
      </c>
      <c r="F77" s="681">
        <f>+E77+D77</f>
        <v>126312560.537334</v>
      </c>
      <c r="G77" s="673">
        <f>+F77/C77</f>
        <v>0.4715180465349781</v>
      </c>
      <c r="I77" s="521"/>
    </row>
    <row r="78" ht="15" customHeight="1" thickTop="1">
      <c r="I78"/>
    </row>
    <row r="79" ht="15" customHeight="1">
      <c r="I79"/>
    </row>
    <row r="80" ht="15" customHeight="1">
      <c r="B80" s="9" t="s">
        <v>448</v>
      </c>
    </row>
    <row r="81" ht="15" customHeight="1">
      <c r="B81" s="9" t="s">
        <v>449</v>
      </c>
    </row>
    <row r="82" ht="15" customHeight="1"/>
    <row r="83" ht="15" customHeight="1"/>
    <row r="84" ht="15" customHeight="1"/>
    <row r="85" ht="15" customHeight="1">
      <c r="G85" s="520"/>
    </row>
    <row r="86" ht="15">
      <c r="G86" s="520"/>
    </row>
    <row r="87" ht="15">
      <c r="G87" s="520"/>
    </row>
    <row r="88" ht="15">
      <c r="G88" s="520"/>
    </row>
    <row r="89" ht="15">
      <c r="G89" s="520"/>
    </row>
    <row r="90" spans="4:7" ht="15">
      <c r="D90" s="40" t="s">
        <v>18</v>
      </c>
      <c r="G90" s="520"/>
    </row>
    <row r="91" ht="15">
      <c r="G91" s="520"/>
    </row>
    <row r="92" ht="15">
      <c r="G92" s="520"/>
    </row>
    <row r="93" ht="15">
      <c r="G93" s="520"/>
    </row>
    <row r="94" ht="15">
      <c r="G94" s="520"/>
    </row>
    <row r="95" ht="15">
      <c r="G95" s="520"/>
    </row>
    <row r="96" ht="15">
      <c r="G96" s="520"/>
    </row>
    <row r="97" ht="15">
      <c r="G97" s="520"/>
    </row>
    <row r="98" ht="15">
      <c r="G98" s="520"/>
    </row>
    <row r="99" ht="15">
      <c r="G99" s="520"/>
    </row>
    <row r="100" ht="15">
      <c r="G100" s="520"/>
    </row>
    <row r="101" ht="15">
      <c r="G101" s="520"/>
    </row>
    <row r="102" ht="15">
      <c r="G102" s="520"/>
    </row>
    <row r="103" ht="15">
      <c r="G103" s="520"/>
    </row>
    <row r="104" ht="15">
      <c r="G104" s="520"/>
    </row>
    <row r="105" ht="15">
      <c r="G105" s="520"/>
    </row>
    <row r="106" ht="15">
      <c r="G106" s="520"/>
    </row>
    <row r="107" ht="15">
      <c r="G107" s="520"/>
    </row>
    <row r="108" ht="15">
      <c r="G108" s="520"/>
    </row>
    <row r="109" ht="15">
      <c r="G109" s="520"/>
    </row>
    <row r="110" ht="15">
      <c r="G110" s="520"/>
    </row>
    <row r="111" ht="15">
      <c r="G111" s="520"/>
    </row>
    <row r="112" ht="15">
      <c r="G112" s="520"/>
    </row>
    <row r="113" ht="15">
      <c r="G113" s="520"/>
    </row>
    <row r="114" ht="15">
      <c r="G114" s="520"/>
    </row>
    <row r="115" ht="15">
      <c r="G115" s="520"/>
    </row>
    <row r="116" ht="15">
      <c r="G116" s="520"/>
    </row>
    <row r="117" ht="15">
      <c r="G117" s="520"/>
    </row>
    <row r="118" ht="15">
      <c r="G118" s="520"/>
    </row>
    <row r="119" ht="15">
      <c r="G119" s="520"/>
    </row>
    <row r="120" ht="15">
      <c r="G120" s="520"/>
    </row>
    <row r="121" ht="15">
      <c r="G121" s="520"/>
    </row>
    <row r="122" ht="15">
      <c r="G122" s="520"/>
    </row>
    <row r="123" ht="15">
      <c r="G123" s="520"/>
    </row>
    <row r="124" ht="15">
      <c r="G124" s="520"/>
    </row>
    <row r="125" ht="15">
      <c r="G125" s="520"/>
    </row>
    <row r="126" ht="15">
      <c r="G126" s="520"/>
    </row>
    <row r="127" ht="15">
      <c r="G127" s="520"/>
    </row>
    <row r="128" ht="15">
      <c r="G128" s="520"/>
    </row>
    <row r="129" ht="15">
      <c r="G129" s="520"/>
    </row>
    <row r="130" ht="15">
      <c r="G130" s="520"/>
    </row>
    <row r="131" ht="15">
      <c r="G131" s="520"/>
    </row>
    <row r="132" ht="15">
      <c r="G132" s="520"/>
    </row>
    <row r="133" ht="15">
      <c r="G133" s="520"/>
    </row>
    <row r="134" ht="15">
      <c r="G134" s="520"/>
    </row>
    <row r="135" ht="15">
      <c r="G135" s="520"/>
    </row>
    <row r="136" ht="15">
      <c r="G136" s="520"/>
    </row>
    <row r="137" ht="15">
      <c r="G137" s="520"/>
    </row>
    <row r="138" ht="15">
      <c r="G138" s="520"/>
    </row>
    <row r="139" ht="15">
      <c r="G139" s="520"/>
    </row>
    <row r="140" ht="15">
      <c r="G140" s="520"/>
    </row>
    <row r="141" ht="15">
      <c r="G141" s="520"/>
    </row>
    <row r="142" ht="15">
      <c r="G142" s="520"/>
    </row>
    <row r="143" ht="15">
      <c r="G143" s="520"/>
    </row>
    <row r="144" ht="15">
      <c r="G144" s="520"/>
    </row>
    <row r="145" ht="15">
      <c r="G145" s="520"/>
    </row>
    <row r="146" ht="15">
      <c r="G146" s="520"/>
    </row>
    <row r="147" ht="15">
      <c r="G147" s="520"/>
    </row>
    <row r="148" ht="15">
      <c r="G148" s="520"/>
    </row>
    <row r="149" ht="15">
      <c r="G149" s="520"/>
    </row>
  </sheetData>
  <sheetProtection password="E9FB" sheet="1" sort="0" autoFilter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ignoredErrors>
    <ignoredError sqref="A65:A66 A69 A5:A7 A10 A70:A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40">
      <selection activeCell="H69" sqref="H69"/>
    </sheetView>
  </sheetViews>
  <sheetFormatPr defaultColWidth="9.140625" defaultRowHeight="15"/>
  <cols>
    <col min="1" max="1" width="30.421875" style="62" customWidth="1"/>
    <col min="2" max="2" width="9.421875" style="40" bestFit="1" customWidth="1"/>
    <col min="3" max="7" width="9.140625" style="40" customWidth="1"/>
    <col min="8" max="10" width="9.140625" style="11" customWidth="1"/>
    <col min="11" max="11" width="14.140625" style="11" customWidth="1"/>
    <col min="12" max="16384" width="9.140625" style="11" customWidth="1"/>
  </cols>
  <sheetData>
    <row r="1" ht="15">
      <c r="A1" s="41" t="s">
        <v>239</v>
      </c>
    </row>
    <row r="2" ht="15">
      <c r="A2" s="41" t="s">
        <v>351</v>
      </c>
    </row>
    <row r="4" spans="1:7" ht="15">
      <c r="A4" s="682" t="s">
        <v>91</v>
      </c>
      <c r="B4" s="683"/>
      <c r="C4" s="683"/>
      <c r="D4" s="683"/>
      <c r="E4" s="683"/>
      <c r="F4" s="683"/>
      <c r="G4" s="684"/>
    </row>
    <row r="5" spans="1:19" ht="15.75" customHeight="1">
      <c r="A5" s="63" t="s">
        <v>0</v>
      </c>
      <c r="B5" s="46" t="s">
        <v>4</v>
      </c>
      <c r="C5" s="46" t="s">
        <v>5</v>
      </c>
      <c r="D5" s="46" t="s">
        <v>6</v>
      </c>
      <c r="E5" s="46" t="s">
        <v>7</v>
      </c>
      <c r="F5" s="46" t="s">
        <v>8</v>
      </c>
      <c r="G5" s="48" t="s">
        <v>9</v>
      </c>
      <c r="K5"/>
      <c r="L5"/>
      <c r="M5"/>
      <c r="N5"/>
      <c r="O5"/>
      <c r="P5"/>
      <c r="Q5"/>
      <c r="R5"/>
      <c r="S5"/>
    </row>
    <row r="6" spans="1:19" ht="15.75" customHeight="1">
      <c r="A6" s="15" t="s">
        <v>206</v>
      </c>
      <c r="B6" s="64">
        <v>0.0018288222384784199</v>
      </c>
      <c r="C6" s="64">
        <v>0.0032918800292611556</v>
      </c>
      <c r="D6" s="64">
        <v>0.012801755669348939</v>
      </c>
      <c r="E6" s="64">
        <v>0.03767373811265545</v>
      </c>
      <c r="F6" s="64">
        <v>0.4564740307242136</v>
      </c>
      <c r="G6" s="64">
        <v>0.4879297732260424</v>
      </c>
      <c r="K6" s="520"/>
      <c r="L6" s="648"/>
      <c r="M6" s="648"/>
      <c r="N6" s="648"/>
      <c r="O6" s="648"/>
      <c r="P6" s="521"/>
      <c r="Q6" s="521"/>
      <c r="R6" s="648"/>
      <c r="S6" s="648"/>
    </row>
    <row r="7" spans="1:19" ht="15.75" customHeight="1">
      <c r="A7" s="21" t="s">
        <v>25</v>
      </c>
      <c r="B7" s="66">
        <v>0.002229654403567447</v>
      </c>
      <c r="C7" s="66">
        <v>0.004459308807134894</v>
      </c>
      <c r="D7" s="66">
        <v>0.020066889632107024</v>
      </c>
      <c r="E7" s="66">
        <v>0.06967670011148272</v>
      </c>
      <c r="F7" s="66">
        <v>0.5222965440356745</v>
      </c>
      <c r="G7" s="66">
        <v>0.38127090301003347</v>
      </c>
      <c r="K7" s="520"/>
      <c r="L7" s="648"/>
      <c r="M7" s="648"/>
      <c r="N7" s="648"/>
      <c r="O7" s="648"/>
      <c r="P7" s="521"/>
      <c r="Q7" s="521"/>
      <c r="R7" s="648"/>
      <c r="S7" s="648"/>
    </row>
    <row r="8" spans="1:19" ht="15.75" customHeight="1">
      <c r="A8" s="15" t="s">
        <v>207</v>
      </c>
      <c r="B8" s="64">
        <v>0.004784688995215311</v>
      </c>
      <c r="C8" s="64">
        <v>0.004784688995215311</v>
      </c>
      <c r="D8" s="64">
        <v>0.014354066985645933</v>
      </c>
      <c r="E8" s="64">
        <v>0.028708133971291867</v>
      </c>
      <c r="F8" s="64">
        <v>0.69377990430622</v>
      </c>
      <c r="G8" s="64">
        <v>0.2535885167464115</v>
      </c>
      <c r="K8" s="520"/>
      <c r="L8" s="648"/>
      <c r="M8" s="648"/>
      <c r="N8" s="648"/>
      <c r="O8" s="648"/>
      <c r="P8" s="521"/>
      <c r="Q8" s="521"/>
      <c r="R8" s="648"/>
      <c r="S8" s="648"/>
    </row>
    <row r="9" spans="1:19" ht="15.75" customHeight="1">
      <c r="A9" s="21" t="s">
        <v>26</v>
      </c>
      <c r="B9" s="66">
        <v>0.003436426116838488</v>
      </c>
      <c r="C9" s="66">
        <v>0.001718213058419244</v>
      </c>
      <c r="D9" s="66">
        <v>0.018900343642611683</v>
      </c>
      <c r="E9" s="66">
        <v>0.058419243986254296</v>
      </c>
      <c r="F9" s="66">
        <v>0.6168384879725086</v>
      </c>
      <c r="G9" s="66">
        <v>0.3006872852233677</v>
      </c>
      <c r="K9" s="520"/>
      <c r="L9" s="648"/>
      <c r="M9" s="648"/>
      <c r="N9" s="648"/>
      <c r="O9" s="648"/>
      <c r="P9" s="521"/>
      <c r="Q9" s="521"/>
      <c r="R9" s="648"/>
      <c r="S9" s="648"/>
    </row>
    <row r="10" spans="1:19" ht="15.75" customHeight="1">
      <c r="A10" s="15" t="s">
        <v>27</v>
      </c>
      <c r="B10" s="64">
        <v>0.009180790960451978</v>
      </c>
      <c r="C10" s="64">
        <v>0.005649717514124294</v>
      </c>
      <c r="D10" s="64">
        <v>0.023305084745762712</v>
      </c>
      <c r="E10" s="64">
        <v>0.054378531073446326</v>
      </c>
      <c r="F10" s="64">
        <v>0.5112994350282486</v>
      </c>
      <c r="G10" s="64">
        <v>0.3961864406779661</v>
      </c>
      <c r="K10" s="520"/>
      <c r="L10" s="648"/>
      <c r="M10" s="648"/>
      <c r="N10" s="648"/>
      <c r="O10" s="648"/>
      <c r="P10" s="521"/>
      <c r="Q10" s="521"/>
      <c r="R10" s="648"/>
      <c r="S10" s="648"/>
    </row>
    <row r="11" spans="1:19" ht="15.75" customHeight="1">
      <c r="A11" s="21" t="s">
        <v>28</v>
      </c>
      <c r="B11" s="66">
        <v>0.01060070671378092</v>
      </c>
      <c r="C11" s="66">
        <v>0.0088339222614841</v>
      </c>
      <c r="D11" s="66">
        <v>0.015901060070671377</v>
      </c>
      <c r="E11" s="66">
        <v>0.053003533568904596</v>
      </c>
      <c r="F11" s="66">
        <v>0.46819787985865724</v>
      </c>
      <c r="G11" s="66">
        <v>0.44346289752650175</v>
      </c>
      <c r="K11" s="520"/>
      <c r="L11" s="648"/>
      <c r="M11" s="648"/>
      <c r="N11" s="648"/>
      <c r="O11" s="648"/>
      <c r="P11" s="521"/>
      <c r="Q11" s="521"/>
      <c r="R11" s="648"/>
      <c r="S11" s="648"/>
    </row>
    <row r="12" spans="1:19" ht="15.75" customHeight="1">
      <c r="A12" s="15" t="s">
        <v>29</v>
      </c>
      <c r="B12" s="64">
        <v>0.012612612612612612</v>
      </c>
      <c r="C12" s="64">
        <v>0.018018018018018018</v>
      </c>
      <c r="D12" s="64">
        <v>0.023423423423423424</v>
      </c>
      <c r="E12" s="64">
        <v>0.06486486486486487</v>
      </c>
      <c r="F12" s="64">
        <v>0.5657657657657658</v>
      </c>
      <c r="G12" s="64">
        <v>0.3153153153153153</v>
      </c>
      <c r="K12" s="520"/>
      <c r="L12" s="648"/>
      <c r="M12" s="648"/>
      <c r="N12" s="648"/>
      <c r="O12" s="648"/>
      <c r="P12" s="521"/>
      <c r="Q12" s="521"/>
      <c r="R12" s="648"/>
      <c r="S12" s="648"/>
    </row>
    <row r="13" spans="1:19" ht="15.75" customHeight="1">
      <c r="A13" s="21" t="s">
        <v>30</v>
      </c>
      <c r="B13" s="66">
        <v>0.0603448275862069</v>
      </c>
      <c r="C13" s="66">
        <v>0</v>
      </c>
      <c r="D13" s="66">
        <v>0.034482758620689655</v>
      </c>
      <c r="E13" s="66">
        <v>0.16379310344827586</v>
      </c>
      <c r="F13" s="66">
        <v>0.5689655172413793</v>
      </c>
      <c r="G13" s="66">
        <v>0.1724137931034483</v>
      </c>
      <c r="K13" s="520"/>
      <c r="L13" s="648"/>
      <c r="M13" s="648"/>
      <c r="N13" s="648"/>
      <c r="O13" s="648"/>
      <c r="P13" s="521"/>
      <c r="Q13" s="521"/>
      <c r="R13" s="648"/>
      <c r="S13" s="648"/>
    </row>
    <row r="14" spans="1:19" ht="15.75" customHeight="1">
      <c r="A14" s="15" t="s">
        <v>33</v>
      </c>
      <c r="B14" s="64">
        <v>0.016129032258064516</v>
      </c>
      <c r="C14" s="64">
        <v>0</v>
      </c>
      <c r="D14" s="64">
        <v>0.12903225806451613</v>
      </c>
      <c r="E14" s="64">
        <v>0.11290322580645161</v>
      </c>
      <c r="F14" s="64">
        <v>0.532258064516129</v>
      </c>
      <c r="G14" s="64">
        <v>0.20967741935483872</v>
      </c>
      <c r="K14" s="520"/>
      <c r="L14" s="648"/>
      <c r="M14" s="648"/>
      <c r="N14" s="648"/>
      <c r="O14" s="648"/>
      <c r="P14" s="521"/>
      <c r="Q14" s="521"/>
      <c r="R14" s="648"/>
      <c r="S14" s="648"/>
    </row>
    <row r="15" spans="1:19" ht="15.75" customHeight="1">
      <c r="A15" s="21" t="s">
        <v>34</v>
      </c>
      <c r="B15" s="66">
        <v>0.004889975550122249</v>
      </c>
      <c r="C15" s="66">
        <v>0.004889975550122249</v>
      </c>
      <c r="D15" s="66">
        <v>0.02689486552567237</v>
      </c>
      <c r="E15" s="66">
        <v>0.06601466992665037</v>
      </c>
      <c r="F15" s="66">
        <v>0.4718826405867971</v>
      </c>
      <c r="G15" s="66">
        <v>0.4254278728606357</v>
      </c>
      <c r="K15" s="520"/>
      <c r="L15" s="648"/>
      <c r="M15" s="648"/>
      <c r="N15" s="648"/>
      <c r="O15" s="648"/>
      <c r="P15" s="521"/>
      <c r="Q15" s="521"/>
      <c r="R15" s="648"/>
      <c r="S15" s="648"/>
    </row>
    <row r="16" spans="1:19" ht="15.75" customHeight="1">
      <c r="A16" s="15" t="s">
        <v>35</v>
      </c>
      <c r="B16" s="64">
        <v>0</v>
      </c>
      <c r="C16" s="64">
        <v>0.02631578947368421</v>
      </c>
      <c r="D16" s="64">
        <v>0.13157894736842105</v>
      </c>
      <c r="E16" s="64">
        <v>0.10526315789473684</v>
      </c>
      <c r="F16" s="64">
        <v>0.4473684210526316</v>
      </c>
      <c r="G16" s="64">
        <v>0.2894736842105263</v>
      </c>
      <c r="K16" s="520"/>
      <c r="L16" s="648"/>
      <c r="M16" s="648"/>
      <c r="N16" s="648"/>
      <c r="O16" s="648"/>
      <c r="P16" s="521"/>
      <c r="Q16" s="521"/>
      <c r="R16" s="648"/>
      <c r="S16" s="648"/>
    </row>
    <row r="17" spans="1:19" ht="15.75" customHeight="1">
      <c r="A17" s="21" t="s">
        <v>36</v>
      </c>
      <c r="B17" s="66">
        <v>0.02127659574468085</v>
      </c>
      <c r="C17" s="66">
        <v>0.02127659574468085</v>
      </c>
      <c r="D17" s="66">
        <v>0.031914893617021274</v>
      </c>
      <c r="E17" s="66">
        <v>0.07446808510638298</v>
      </c>
      <c r="F17" s="66">
        <v>0.7819148936170213</v>
      </c>
      <c r="G17" s="66">
        <v>0.06914893617021277</v>
      </c>
      <c r="K17" s="520"/>
      <c r="L17" s="648"/>
      <c r="M17" s="648"/>
      <c r="N17" s="648"/>
      <c r="O17" s="648"/>
      <c r="P17" s="521"/>
      <c r="Q17" s="521"/>
      <c r="R17" s="648"/>
      <c r="S17" s="648"/>
    </row>
    <row r="18" spans="1:19" ht="15.75" customHeight="1">
      <c r="A18" s="15" t="s">
        <v>37</v>
      </c>
      <c r="B18" s="64">
        <v>0</v>
      </c>
      <c r="C18" s="64">
        <v>0</v>
      </c>
      <c r="D18" s="64">
        <v>0.1276595744680851</v>
      </c>
      <c r="E18" s="64">
        <v>0.1276595744680851</v>
      </c>
      <c r="F18" s="64">
        <v>0.7446808510638298</v>
      </c>
      <c r="G18" s="64">
        <v>0</v>
      </c>
      <c r="K18" s="520"/>
      <c r="L18" s="648"/>
      <c r="M18" s="648"/>
      <c r="N18" s="648"/>
      <c r="O18" s="648"/>
      <c r="P18" s="521"/>
      <c r="Q18" s="521"/>
      <c r="R18" s="648"/>
      <c r="S18" s="648"/>
    </row>
    <row r="19" spans="1:19" ht="15.75" customHeight="1">
      <c r="A19" s="21" t="s">
        <v>38</v>
      </c>
      <c r="B19" s="66">
        <v>0.01282051282051282</v>
      </c>
      <c r="C19" s="66">
        <v>0.01282051282051282</v>
      </c>
      <c r="D19" s="66">
        <v>0.08974358974358974</v>
      </c>
      <c r="E19" s="66">
        <v>0.038461538461538464</v>
      </c>
      <c r="F19" s="66">
        <v>0.7051282051282052</v>
      </c>
      <c r="G19" s="66">
        <v>0.14102564102564102</v>
      </c>
      <c r="K19" s="520"/>
      <c r="L19" s="648"/>
      <c r="M19" s="648"/>
      <c r="N19" s="648"/>
      <c r="O19" s="648"/>
      <c r="P19" s="521"/>
      <c r="Q19" s="521"/>
      <c r="R19" s="648"/>
      <c r="S19" s="648"/>
    </row>
    <row r="20" spans="1:19" ht="15.75" customHeight="1">
      <c r="A20" s="56" t="s">
        <v>208</v>
      </c>
      <c r="B20" s="64">
        <v>0</v>
      </c>
      <c r="C20" s="64">
        <v>0</v>
      </c>
      <c r="D20" s="64">
        <v>0</v>
      </c>
      <c r="E20" s="64">
        <v>1</v>
      </c>
      <c r="F20" s="64">
        <v>0</v>
      </c>
      <c r="G20" s="64">
        <v>0</v>
      </c>
      <c r="K20" s="520"/>
      <c r="L20" s="648"/>
      <c r="M20" s="648"/>
      <c r="N20" s="648"/>
      <c r="O20" s="648"/>
      <c r="P20" s="521"/>
      <c r="Q20" s="521"/>
      <c r="R20" s="648"/>
      <c r="S20" s="648"/>
    </row>
    <row r="21" spans="1:19" ht="15.75" customHeight="1">
      <c r="A21" s="21" t="s">
        <v>39</v>
      </c>
      <c r="B21" s="66">
        <v>0.01282051282051282</v>
      </c>
      <c r="C21" s="66">
        <v>0.02564102564102564</v>
      </c>
      <c r="D21" s="66">
        <v>0.1282051282051282</v>
      </c>
      <c r="E21" s="66">
        <v>0.2564102564102564</v>
      </c>
      <c r="F21" s="66">
        <v>0.5256410256410257</v>
      </c>
      <c r="G21" s="66">
        <v>0.05128205128205128</v>
      </c>
      <c r="K21" s="520"/>
      <c r="L21" s="648"/>
      <c r="M21" s="648"/>
      <c r="N21" s="648"/>
      <c r="O21" s="648"/>
      <c r="P21" s="521"/>
      <c r="Q21" s="521"/>
      <c r="R21" s="648"/>
      <c r="S21" s="648"/>
    </row>
    <row r="22" spans="1:19" ht="15.75" customHeight="1">
      <c r="A22" s="15" t="s">
        <v>40</v>
      </c>
      <c r="B22" s="64">
        <v>0.0967741935483871</v>
      </c>
      <c r="C22" s="64">
        <v>0.12903225806451613</v>
      </c>
      <c r="D22" s="64">
        <v>0.03225806451612903</v>
      </c>
      <c r="E22" s="64">
        <v>0.03225806451612903</v>
      </c>
      <c r="F22" s="64">
        <v>0.5161290322580645</v>
      </c>
      <c r="G22" s="64">
        <v>0.1935483870967742</v>
      </c>
      <c r="K22" s="520"/>
      <c r="L22" s="648"/>
      <c r="M22" s="648"/>
      <c r="N22" s="648"/>
      <c r="O22" s="648"/>
      <c r="P22" s="521"/>
      <c r="Q22" s="521"/>
      <c r="R22" s="648"/>
      <c r="S22" s="648"/>
    </row>
    <row r="23" spans="1:19" ht="15.75" customHeight="1">
      <c r="A23" s="21" t="s">
        <v>41</v>
      </c>
      <c r="B23" s="66">
        <v>0</v>
      </c>
      <c r="C23" s="66">
        <v>0.018867924528301886</v>
      </c>
      <c r="D23" s="66">
        <v>0.05660377358490566</v>
      </c>
      <c r="E23" s="66">
        <v>0.11320754716981132</v>
      </c>
      <c r="F23" s="66">
        <v>0.5094339622641509</v>
      </c>
      <c r="G23" s="66">
        <v>0.3018867924528302</v>
      </c>
      <c r="K23" s="520"/>
      <c r="L23" s="648"/>
      <c r="M23" s="648"/>
      <c r="N23" s="648"/>
      <c r="O23" s="648"/>
      <c r="P23" s="521"/>
      <c r="Q23" s="521"/>
      <c r="R23" s="648"/>
      <c r="S23" s="648"/>
    </row>
    <row r="24" spans="1:19" ht="15.75" customHeight="1">
      <c r="A24" s="15" t="s">
        <v>42</v>
      </c>
      <c r="B24" s="64">
        <v>0.014150943396226415</v>
      </c>
      <c r="C24" s="64">
        <v>0.0047169811320754715</v>
      </c>
      <c r="D24" s="64">
        <v>0.0660377358490566</v>
      </c>
      <c r="E24" s="64">
        <v>0.09905660377358491</v>
      </c>
      <c r="F24" s="64">
        <v>0.6415094339622641</v>
      </c>
      <c r="G24" s="64">
        <v>0.17452830188679244</v>
      </c>
      <c r="K24" s="520"/>
      <c r="L24" s="648"/>
      <c r="M24" s="648"/>
      <c r="N24" s="648"/>
      <c r="O24" s="648"/>
      <c r="P24" s="521"/>
      <c r="Q24" s="521"/>
      <c r="R24" s="648"/>
      <c r="S24" s="648"/>
    </row>
    <row r="25" spans="1:19" ht="15.75" customHeight="1">
      <c r="A25" s="21" t="s">
        <v>43</v>
      </c>
      <c r="B25" s="66">
        <v>0</v>
      </c>
      <c r="C25" s="66">
        <v>0.1111111111111111</v>
      </c>
      <c r="D25" s="66">
        <v>0.2222222222222222</v>
      </c>
      <c r="E25" s="66">
        <v>0.3888888888888889</v>
      </c>
      <c r="F25" s="66">
        <v>0.2777777777777778</v>
      </c>
      <c r="G25" s="66">
        <v>0</v>
      </c>
      <c r="K25" s="520"/>
      <c r="L25" s="648"/>
      <c r="M25" s="648"/>
      <c r="N25" s="648"/>
      <c r="O25" s="648"/>
      <c r="P25" s="521"/>
      <c r="Q25" s="521"/>
      <c r="R25" s="648"/>
      <c r="S25" s="648"/>
    </row>
    <row r="26" spans="1:19" ht="15.75" customHeight="1">
      <c r="A26" s="15" t="s">
        <v>45</v>
      </c>
      <c r="B26" s="64">
        <v>0.03571428571428571</v>
      </c>
      <c r="C26" s="64">
        <v>0</v>
      </c>
      <c r="D26" s="64">
        <v>0</v>
      </c>
      <c r="E26" s="64">
        <v>0.07142857142857142</v>
      </c>
      <c r="F26" s="64">
        <v>0.48214285714285715</v>
      </c>
      <c r="G26" s="64">
        <v>0.4107142857142857</v>
      </c>
      <c r="K26" s="520"/>
      <c r="L26" s="648"/>
      <c r="M26" s="648"/>
      <c r="N26" s="648"/>
      <c r="O26" s="648"/>
      <c r="P26" s="521"/>
      <c r="Q26" s="521"/>
      <c r="R26" s="648"/>
      <c r="S26" s="648"/>
    </row>
    <row r="27" spans="1:19" ht="15.75" customHeight="1">
      <c r="A27" s="21" t="s">
        <v>46</v>
      </c>
      <c r="B27" s="66">
        <v>0</v>
      </c>
      <c r="C27" s="66">
        <v>0</v>
      </c>
      <c r="D27" s="66">
        <v>0</v>
      </c>
      <c r="E27" s="66">
        <v>0</v>
      </c>
      <c r="F27" s="66">
        <v>1</v>
      </c>
      <c r="G27" s="66">
        <v>0</v>
      </c>
      <c r="K27" s="520"/>
      <c r="L27" s="648"/>
      <c r="M27" s="648"/>
      <c r="N27" s="648"/>
      <c r="O27" s="648"/>
      <c r="P27" s="521"/>
      <c r="Q27" s="521"/>
      <c r="R27" s="648"/>
      <c r="S27" s="648"/>
    </row>
    <row r="28" spans="1:19" ht="15.75" customHeight="1">
      <c r="A28" s="15" t="s">
        <v>49</v>
      </c>
      <c r="B28" s="64">
        <v>0</v>
      </c>
      <c r="C28" s="64">
        <v>0</v>
      </c>
      <c r="D28" s="64">
        <v>0.11764705882352941</v>
      </c>
      <c r="E28" s="64">
        <v>0.058823529411764705</v>
      </c>
      <c r="F28" s="64">
        <v>0.8235294117647058</v>
      </c>
      <c r="G28" s="64">
        <v>0</v>
      </c>
      <c r="K28" s="520"/>
      <c r="L28" s="648"/>
      <c r="M28" s="648"/>
      <c r="N28" s="648"/>
      <c r="O28" s="648"/>
      <c r="P28" s="521"/>
      <c r="Q28" s="521"/>
      <c r="R28" s="648"/>
      <c r="S28" s="648"/>
    </row>
    <row r="29" spans="1:19" ht="15.75" customHeight="1">
      <c r="A29" s="21" t="s">
        <v>50</v>
      </c>
      <c r="B29" s="66">
        <v>0.01702127659574468</v>
      </c>
      <c r="C29" s="66">
        <v>0.01702127659574468</v>
      </c>
      <c r="D29" s="66">
        <v>0.07234042553191489</v>
      </c>
      <c r="E29" s="66">
        <v>0.14468085106382977</v>
      </c>
      <c r="F29" s="66">
        <v>0.32340425531914896</v>
      </c>
      <c r="G29" s="66">
        <v>0.425531914893617</v>
      </c>
      <c r="K29" s="520"/>
      <c r="L29" s="648"/>
      <c r="M29" s="648"/>
      <c r="N29" s="648"/>
      <c r="O29" s="648"/>
      <c r="P29" s="521"/>
      <c r="Q29" s="521"/>
      <c r="R29" s="648"/>
      <c r="S29" s="648"/>
    </row>
    <row r="30" spans="1:19" ht="15.75" customHeight="1">
      <c r="A30" s="15" t="s">
        <v>51</v>
      </c>
      <c r="B30" s="64">
        <v>0.057692307692307696</v>
      </c>
      <c r="C30" s="64">
        <v>0.019230769230769232</v>
      </c>
      <c r="D30" s="64">
        <v>0.09615384615384616</v>
      </c>
      <c r="E30" s="64">
        <v>0.019230769230769232</v>
      </c>
      <c r="F30" s="64">
        <v>0.8076923076923077</v>
      </c>
      <c r="G30" s="64">
        <v>0</v>
      </c>
      <c r="K30" s="520"/>
      <c r="L30" s="648"/>
      <c r="M30" s="648"/>
      <c r="N30" s="648"/>
      <c r="O30" s="648"/>
      <c r="P30" s="521"/>
      <c r="Q30" s="521"/>
      <c r="R30" s="648"/>
      <c r="S30" s="648"/>
    </row>
    <row r="31" spans="1:19" ht="15.75" customHeight="1">
      <c r="A31" s="21" t="s">
        <v>52</v>
      </c>
      <c r="B31" s="66">
        <v>0</v>
      </c>
      <c r="C31" s="66">
        <v>0.03571428571428571</v>
      </c>
      <c r="D31" s="66">
        <v>0</v>
      </c>
      <c r="E31" s="66">
        <v>0.03571428571428571</v>
      </c>
      <c r="F31" s="66">
        <v>0.625</v>
      </c>
      <c r="G31" s="66">
        <v>0.30357142857142855</v>
      </c>
      <c r="K31" s="520"/>
      <c r="L31" s="648"/>
      <c r="M31" s="648"/>
      <c r="N31" s="648"/>
      <c r="O31" s="648"/>
      <c r="P31" s="521"/>
      <c r="Q31" s="521"/>
      <c r="R31" s="648"/>
      <c r="S31" s="648"/>
    </row>
    <row r="32" spans="1:19" ht="15.75" customHeight="1">
      <c r="A32" s="15" t="s">
        <v>53</v>
      </c>
      <c r="B32" s="64">
        <v>0.034482758620689655</v>
      </c>
      <c r="C32" s="64">
        <v>0</v>
      </c>
      <c r="D32" s="64">
        <v>0.06896551724137931</v>
      </c>
      <c r="E32" s="64">
        <v>0.13793103448275862</v>
      </c>
      <c r="F32" s="64">
        <v>0.7241379310344828</v>
      </c>
      <c r="G32" s="64">
        <v>0.034482758620689655</v>
      </c>
      <c r="K32" s="520"/>
      <c r="L32" s="648"/>
      <c r="M32" s="648"/>
      <c r="N32" s="648"/>
      <c r="O32" s="648"/>
      <c r="P32" s="521"/>
      <c r="Q32" s="521"/>
      <c r="R32" s="648"/>
      <c r="S32" s="648"/>
    </row>
    <row r="33" spans="1:19" ht="15.75" customHeight="1">
      <c r="A33" s="21" t="s">
        <v>54</v>
      </c>
      <c r="B33" s="66">
        <v>0.09523809523809523</v>
      </c>
      <c r="C33" s="66">
        <v>0.09523809523809523</v>
      </c>
      <c r="D33" s="66">
        <v>0</v>
      </c>
      <c r="E33" s="66">
        <v>0.19047619047619047</v>
      </c>
      <c r="F33" s="66">
        <v>0.5238095238095238</v>
      </c>
      <c r="G33" s="66">
        <v>0.09523809523809523</v>
      </c>
      <c r="K33" s="520"/>
      <c r="L33" s="648"/>
      <c r="M33" s="648"/>
      <c r="N33" s="648"/>
      <c r="O33" s="648"/>
      <c r="P33" s="521"/>
      <c r="Q33" s="521"/>
      <c r="R33" s="648"/>
      <c r="S33" s="648"/>
    </row>
    <row r="34" spans="1:19" ht="15.75" customHeight="1">
      <c r="A34" s="15" t="s">
        <v>55</v>
      </c>
      <c r="B34" s="64">
        <v>0.003436426116838488</v>
      </c>
      <c r="C34" s="64">
        <v>0.003436426116838488</v>
      </c>
      <c r="D34" s="64">
        <v>0.06414662084765177</v>
      </c>
      <c r="E34" s="64">
        <v>0.1145475372279496</v>
      </c>
      <c r="F34" s="64">
        <v>0.6506300114547537</v>
      </c>
      <c r="G34" s="64">
        <v>0.16380297823596793</v>
      </c>
      <c r="K34" s="520"/>
      <c r="L34" s="648"/>
      <c r="M34" s="648"/>
      <c r="N34" s="648"/>
      <c r="O34" s="648"/>
      <c r="P34" s="521"/>
      <c r="Q34" s="521"/>
      <c r="R34" s="648"/>
      <c r="S34" s="648"/>
    </row>
    <row r="35" spans="1:19" ht="15.75" customHeight="1">
      <c r="A35" s="21" t="s">
        <v>56</v>
      </c>
      <c r="B35" s="66">
        <v>0.014184397163120567</v>
      </c>
      <c r="C35" s="66">
        <v>0</v>
      </c>
      <c r="D35" s="66">
        <v>0.0425531914893617</v>
      </c>
      <c r="E35" s="66">
        <v>0.014184397163120567</v>
      </c>
      <c r="F35" s="66">
        <v>0.8865248226950354</v>
      </c>
      <c r="G35" s="66">
        <v>0.0425531914893617</v>
      </c>
      <c r="K35" s="520"/>
      <c r="L35" s="648"/>
      <c r="M35" s="648"/>
      <c r="N35" s="648"/>
      <c r="O35" s="648"/>
      <c r="P35" s="521"/>
      <c r="Q35" s="521"/>
      <c r="R35" s="648"/>
      <c r="S35" s="648"/>
    </row>
    <row r="36" spans="1:19" ht="15.75" customHeight="1">
      <c r="A36" s="15" t="s">
        <v>57</v>
      </c>
      <c r="B36" s="64">
        <v>0.042735042735042736</v>
      </c>
      <c r="C36" s="64">
        <v>0.017094017094017096</v>
      </c>
      <c r="D36" s="64">
        <v>0.042735042735042736</v>
      </c>
      <c r="E36" s="64">
        <v>0.09401709401709402</v>
      </c>
      <c r="F36" s="64">
        <v>0.6581196581196581</v>
      </c>
      <c r="G36" s="64">
        <v>0.1452991452991453</v>
      </c>
      <c r="K36" s="520"/>
      <c r="L36" s="648"/>
      <c r="M36" s="648"/>
      <c r="N36" s="648"/>
      <c r="O36" s="648"/>
      <c r="P36" s="521"/>
      <c r="Q36" s="521"/>
      <c r="R36" s="648"/>
      <c r="S36" s="648"/>
    </row>
    <row r="37" spans="1:19" ht="15.75" customHeight="1">
      <c r="A37" s="21" t="s">
        <v>58</v>
      </c>
      <c r="B37" s="66">
        <v>0.00847457627118644</v>
      </c>
      <c r="C37" s="66">
        <v>0.00847457627118644</v>
      </c>
      <c r="D37" s="66">
        <v>0.15254237288135594</v>
      </c>
      <c r="E37" s="66">
        <v>0.17796610169491525</v>
      </c>
      <c r="F37" s="66">
        <v>0.3559322033898305</v>
      </c>
      <c r="G37" s="66">
        <v>0.2966101694915254</v>
      </c>
      <c r="K37" s="520"/>
      <c r="L37" s="648"/>
      <c r="M37" s="648"/>
      <c r="N37" s="648"/>
      <c r="O37" s="648"/>
      <c r="P37" s="521"/>
      <c r="Q37" s="521"/>
      <c r="R37" s="648"/>
      <c r="S37" s="648"/>
    </row>
    <row r="38" spans="1:19" ht="15.75" customHeight="1">
      <c r="A38" s="15" t="s">
        <v>59</v>
      </c>
      <c r="B38" s="64">
        <v>0.015625</v>
      </c>
      <c r="C38" s="64">
        <v>0</v>
      </c>
      <c r="D38" s="64">
        <v>0.09375</v>
      </c>
      <c r="E38" s="64">
        <v>0.109375</v>
      </c>
      <c r="F38" s="64">
        <v>0.453125</v>
      </c>
      <c r="G38" s="64">
        <v>0.328125</v>
      </c>
      <c r="K38" s="520"/>
      <c r="L38" s="648"/>
      <c r="M38" s="648"/>
      <c r="N38" s="648"/>
      <c r="O38" s="648"/>
      <c r="P38" s="521"/>
      <c r="Q38" s="521"/>
      <c r="R38" s="648"/>
      <c r="S38" s="648"/>
    </row>
    <row r="39" spans="1:19" ht="15.75" customHeight="1">
      <c r="A39" s="21" t="s">
        <v>60</v>
      </c>
      <c r="B39" s="66">
        <v>0.03225806451612903</v>
      </c>
      <c r="C39" s="66">
        <v>0.03225806451612903</v>
      </c>
      <c r="D39" s="66">
        <v>0.16129032258064516</v>
      </c>
      <c r="E39" s="66">
        <v>0.06451612903225806</v>
      </c>
      <c r="F39" s="66">
        <v>0.4838709677419355</v>
      </c>
      <c r="G39" s="66">
        <v>0.22580645161290322</v>
      </c>
      <c r="K39" s="520"/>
      <c r="L39" s="648"/>
      <c r="M39" s="648"/>
      <c r="N39" s="648"/>
      <c r="O39" s="648"/>
      <c r="P39" s="521"/>
      <c r="Q39" s="521"/>
      <c r="R39" s="648"/>
      <c r="S39" s="648"/>
    </row>
    <row r="40" spans="1:19" ht="15.75" customHeight="1">
      <c r="A40" s="15" t="s">
        <v>61</v>
      </c>
      <c r="B40" s="64">
        <v>0</v>
      </c>
      <c r="C40" s="64">
        <v>0</v>
      </c>
      <c r="D40" s="64">
        <v>0</v>
      </c>
      <c r="E40" s="64">
        <v>0.06896551724137931</v>
      </c>
      <c r="F40" s="64">
        <v>0.9310344827586207</v>
      </c>
      <c r="G40" s="64">
        <v>0</v>
      </c>
      <c r="K40" s="520"/>
      <c r="L40" s="648"/>
      <c r="M40" s="648"/>
      <c r="N40" s="648"/>
      <c r="O40" s="648"/>
      <c r="P40" s="521"/>
      <c r="Q40" s="521"/>
      <c r="R40" s="648"/>
      <c r="S40" s="648"/>
    </row>
    <row r="41" spans="1:19" ht="15.75" customHeight="1">
      <c r="A41" s="21" t="s">
        <v>62</v>
      </c>
      <c r="B41" s="66">
        <v>0</v>
      </c>
      <c r="C41" s="66">
        <v>0</v>
      </c>
      <c r="D41" s="66">
        <v>0.2</v>
      </c>
      <c r="E41" s="66">
        <v>0.35</v>
      </c>
      <c r="F41" s="66">
        <v>0.45</v>
      </c>
      <c r="G41" s="66">
        <v>0</v>
      </c>
      <c r="K41" s="520"/>
      <c r="L41" s="648"/>
      <c r="M41" s="648"/>
      <c r="N41" s="648"/>
      <c r="O41" s="648"/>
      <c r="P41" s="521"/>
      <c r="Q41" s="521"/>
      <c r="R41" s="648"/>
      <c r="S41" s="648"/>
    </row>
    <row r="42" spans="1:19" ht="15.75" customHeight="1">
      <c r="A42" s="15" t="s">
        <v>63</v>
      </c>
      <c r="B42" s="64">
        <v>0</v>
      </c>
      <c r="C42" s="64">
        <v>0.12903225806451613</v>
      </c>
      <c r="D42" s="64">
        <v>0.03225806451612903</v>
      </c>
      <c r="E42" s="64">
        <v>0.12903225806451613</v>
      </c>
      <c r="F42" s="64">
        <v>0.7096774193548387</v>
      </c>
      <c r="G42" s="64">
        <v>0</v>
      </c>
      <c r="K42" s="520"/>
      <c r="L42" s="648"/>
      <c r="M42" s="648"/>
      <c r="N42" s="648"/>
      <c r="O42" s="648"/>
      <c r="P42" s="521"/>
      <c r="Q42" s="521"/>
      <c r="R42" s="648"/>
      <c r="S42" s="648"/>
    </row>
    <row r="43" spans="1:19" ht="15.75" customHeight="1">
      <c r="A43" s="21" t="s">
        <v>64</v>
      </c>
      <c r="B43" s="66">
        <v>0</v>
      </c>
      <c r="C43" s="66">
        <v>0</v>
      </c>
      <c r="D43" s="66">
        <v>0.02631578947368421</v>
      </c>
      <c r="E43" s="66">
        <v>0.42105263157894735</v>
      </c>
      <c r="F43" s="66">
        <v>0.4473684210526316</v>
      </c>
      <c r="G43" s="66">
        <v>0.10526315789473684</v>
      </c>
      <c r="K43" s="520"/>
      <c r="L43" s="648"/>
      <c r="M43" s="648"/>
      <c r="N43" s="648"/>
      <c r="O43" s="648"/>
      <c r="P43" s="521"/>
      <c r="Q43" s="521"/>
      <c r="R43" s="648"/>
      <c r="S43" s="648"/>
    </row>
    <row r="44" spans="1:19" ht="15.75" customHeight="1">
      <c r="A44" s="15" t="s">
        <v>65</v>
      </c>
      <c r="B44" s="64">
        <v>0</v>
      </c>
      <c r="C44" s="64">
        <v>0.043478260869565216</v>
      </c>
      <c r="D44" s="64">
        <v>0.08695652173913043</v>
      </c>
      <c r="E44" s="64">
        <v>0</v>
      </c>
      <c r="F44" s="64">
        <v>0.6956521739130435</v>
      </c>
      <c r="G44" s="64">
        <v>0.17391304347826086</v>
      </c>
      <c r="K44" s="520"/>
      <c r="L44" s="648"/>
      <c r="M44" s="648"/>
      <c r="N44" s="648"/>
      <c r="O44" s="648"/>
      <c r="P44" s="521"/>
      <c r="Q44" s="521"/>
      <c r="R44" s="648"/>
      <c r="S44" s="648"/>
    </row>
    <row r="45" spans="1:19" ht="15.75" customHeight="1">
      <c r="A45" s="21" t="s">
        <v>66</v>
      </c>
      <c r="B45" s="66">
        <v>0.02857142857142857</v>
      </c>
      <c r="C45" s="66">
        <v>0</v>
      </c>
      <c r="D45" s="66">
        <v>0.05714285714285714</v>
      </c>
      <c r="E45" s="66">
        <v>0.11428571428571428</v>
      </c>
      <c r="F45" s="66">
        <v>0.6285714285714286</v>
      </c>
      <c r="G45" s="66">
        <v>0.17142857142857143</v>
      </c>
      <c r="K45" s="520"/>
      <c r="L45" s="648"/>
      <c r="M45" s="648"/>
      <c r="N45" s="648"/>
      <c r="O45" s="648"/>
      <c r="P45" s="521"/>
      <c r="Q45" s="521"/>
      <c r="R45" s="648"/>
      <c r="S45" s="648"/>
    </row>
    <row r="46" spans="1:19" ht="15.75" customHeight="1">
      <c r="A46" s="15" t="s">
        <v>67</v>
      </c>
      <c r="B46" s="64">
        <v>0.036414565826330535</v>
      </c>
      <c r="C46" s="64">
        <v>0.022408963585434174</v>
      </c>
      <c r="D46" s="64">
        <v>0.04481792717086835</v>
      </c>
      <c r="E46" s="64">
        <v>0.09523809523809523</v>
      </c>
      <c r="F46" s="64">
        <v>0.6582633053221288</v>
      </c>
      <c r="G46" s="64">
        <v>0.14285714285714285</v>
      </c>
      <c r="K46" s="520"/>
      <c r="L46" s="648"/>
      <c r="M46" s="648"/>
      <c r="N46" s="648"/>
      <c r="O46" s="648"/>
      <c r="P46" s="521"/>
      <c r="Q46" s="521"/>
      <c r="R46" s="648"/>
      <c r="S46" s="648"/>
    </row>
    <row r="47" spans="1:19" ht="15.75" customHeight="1">
      <c r="A47" s="21" t="s">
        <v>68</v>
      </c>
      <c r="B47" s="66">
        <v>0.125</v>
      </c>
      <c r="C47" s="66">
        <v>0</v>
      </c>
      <c r="D47" s="66">
        <v>0.125</v>
      </c>
      <c r="E47" s="66">
        <v>0.375</v>
      </c>
      <c r="F47" s="66">
        <v>0.2916666666666667</v>
      </c>
      <c r="G47" s="66">
        <v>0.08333333333333333</v>
      </c>
      <c r="K47" s="520"/>
      <c r="L47" s="648"/>
      <c r="M47" s="648"/>
      <c r="N47" s="648"/>
      <c r="O47" s="648"/>
      <c r="P47" s="521"/>
      <c r="Q47" s="521"/>
      <c r="R47" s="648"/>
      <c r="S47" s="648"/>
    </row>
    <row r="48" spans="1:19" ht="15.75" customHeight="1">
      <c r="A48" s="15" t="s">
        <v>69</v>
      </c>
      <c r="B48" s="64">
        <v>0</v>
      </c>
      <c r="C48" s="64">
        <v>0</v>
      </c>
      <c r="D48" s="64">
        <v>0</v>
      </c>
      <c r="E48" s="64">
        <v>0</v>
      </c>
      <c r="F48" s="64">
        <v>1</v>
      </c>
      <c r="G48" s="64">
        <v>0</v>
      </c>
      <c r="K48" s="520"/>
      <c r="L48" s="648"/>
      <c r="M48" s="648"/>
      <c r="N48" s="648"/>
      <c r="O48" s="648"/>
      <c r="P48" s="521"/>
      <c r="Q48" s="521"/>
      <c r="R48" s="648"/>
      <c r="S48" s="648"/>
    </row>
    <row r="49" spans="1:19" ht="15.75" customHeight="1">
      <c r="A49" s="21" t="s">
        <v>70</v>
      </c>
      <c r="B49" s="66">
        <v>0</v>
      </c>
      <c r="C49" s="66">
        <v>0</v>
      </c>
      <c r="D49" s="66">
        <v>0</v>
      </c>
      <c r="E49" s="66">
        <v>1</v>
      </c>
      <c r="F49" s="66">
        <v>0</v>
      </c>
      <c r="G49" s="66">
        <v>0</v>
      </c>
      <c r="K49" s="520"/>
      <c r="L49" s="648"/>
      <c r="M49" s="648"/>
      <c r="N49" s="648"/>
      <c r="O49" s="648"/>
      <c r="P49" s="521"/>
      <c r="Q49" s="521"/>
      <c r="R49" s="648"/>
      <c r="S49" s="648"/>
    </row>
    <row r="50" spans="1:19" ht="15.75" customHeight="1">
      <c r="A50" s="15" t="s">
        <v>71</v>
      </c>
      <c r="B50" s="64">
        <v>0</v>
      </c>
      <c r="C50" s="64">
        <v>0</v>
      </c>
      <c r="D50" s="64">
        <v>0</v>
      </c>
      <c r="E50" s="64">
        <v>0.058823529411764705</v>
      </c>
      <c r="F50" s="64">
        <v>0.9117647058823529</v>
      </c>
      <c r="G50" s="64">
        <v>0.029411764705882353</v>
      </c>
      <c r="K50" s="520"/>
      <c r="L50" s="648"/>
      <c r="M50" s="648"/>
      <c r="N50" s="648"/>
      <c r="O50" s="648"/>
      <c r="P50" s="521"/>
      <c r="Q50" s="521"/>
      <c r="R50" s="648"/>
      <c r="S50" s="648"/>
    </row>
    <row r="51" spans="1:19" ht="15.75" customHeight="1">
      <c r="A51" s="21" t="s">
        <v>72</v>
      </c>
      <c r="B51" s="66">
        <v>0.017094017094017096</v>
      </c>
      <c r="C51" s="66">
        <v>0.04700854700854701</v>
      </c>
      <c r="D51" s="66">
        <v>0.1282051282051282</v>
      </c>
      <c r="E51" s="66">
        <v>0.26495726495726496</v>
      </c>
      <c r="F51" s="66">
        <v>0.49145299145299143</v>
      </c>
      <c r="G51" s="66">
        <v>0.05128205128205128</v>
      </c>
      <c r="K51" s="520"/>
      <c r="L51" s="648"/>
      <c r="M51" s="648"/>
      <c r="N51" s="648"/>
      <c r="O51" s="648"/>
      <c r="P51" s="521"/>
      <c r="Q51" s="521"/>
      <c r="R51" s="648"/>
      <c r="S51" s="648"/>
    </row>
    <row r="52" spans="1:19" ht="15.75" customHeight="1">
      <c r="A52" s="15" t="s">
        <v>73</v>
      </c>
      <c r="B52" s="64">
        <v>0.14018691588785046</v>
      </c>
      <c r="C52" s="64">
        <v>0.028037383177570093</v>
      </c>
      <c r="D52" s="64">
        <v>0.028037383177570093</v>
      </c>
      <c r="E52" s="64">
        <v>0.037383177570093455</v>
      </c>
      <c r="F52" s="64">
        <v>0.6728971962616822</v>
      </c>
      <c r="G52" s="64">
        <v>0.09345794392523364</v>
      </c>
      <c r="K52" s="520"/>
      <c r="L52" s="648"/>
      <c r="M52" s="648"/>
      <c r="N52" s="648"/>
      <c r="O52" s="648"/>
      <c r="P52" s="521"/>
      <c r="Q52" s="521"/>
      <c r="R52" s="648"/>
      <c r="S52" s="648"/>
    </row>
    <row r="53" spans="1:19" ht="15.75" customHeight="1">
      <c r="A53" s="21" t="s">
        <v>74</v>
      </c>
      <c r="B53" s="66">
        <v>0</v>
      </c>
      <c r="C53" s="66">
        <v>0.008</v>
      </c>
      <c r="D53" s="66">
        <v>0.04</v>
      </c>
      <c r="E53" s="66">
        <v>0.104</v>
      </c>
      <c r="F53" s="66">
        <v>0.728</v>
      </c>
      <c r="G53" s="66">
        <v>0.12</v>
      </c>
      <c r="K53" s="520"/>
      <c r="L53" s="648"/>
      <c r="M53" s="648"/>
      <c r="N53" s="648"/>
      <c r="O53" s="648"/>
      <c r="P53" s="521"/>
      <c r="Q53" s="521"/>
      <c r="R53" s="648"/>
      <c r="S53" s="648"/>
    </row>
    <row r="54" spans="1:19" ht="15.75" customHeight="1">
      <c r="A54" s="15" t="s">
        <v>75</v>
      </c>
      <c r="B54" s="64">
        <v>0.007858546168958742</v>
      </c>
      <c r="C54" s="64">
        <v>0.011787819253438114</v>
      </c>
      <c r="D54" s="64">
        <v>0.03732809430255403</v>
      </c>
      <c r="E54" s="64">
        <v>0.10019646365422397</v>
      </c>
      <c r="F54" s="64">
        <v>0.5265225933202358</v>
      </c>
      <c r="G54" s="64">
        <v>0.3163064833005894</v>
      </c>
      <c r="K54" s="520"/>
      <c r="L54" s="648"/>
      <c r="M54" s="648"/>
      <c r="N54" s="648"/>
      <c r="O54" s="648"/>
      <c r="P54" s="521"/>
      <c r="Q54" s="521"/>
      <c r="R54" s="648"/>
      <c r="S54" s="648"/>
    </row>
    <row r="55" spans="1:19" ht="15.75" customHeight="1">
      <c r="A55" s="21" t="s">
        <v>76</v>
      </c>
      <c r="B55" s="66">
        <v>0.041666666666666664</v>
      </c>
      <c r="C55" s="66">
        <v>0</v>
      </c>
      <c r="D55" s="66">
        <v>0.041666666666666664</v>
      </c>
      <c r="E55" s="66">
        <v>0.041666666666666664</v>
      </c>
      <c r="F55" s="66">
        <v>0.875</v>
      </c>
      <c r="G55" s="66">
        <v>0</v>
      </c>
      <c r="K55" s="520"/>
      <c r="L55" s="648"/>
      <c r="M55" s="648"/>
      <c r="N55" s="648"/>
      <c r="O55" s="648"/>
      <c r="P55" s="521"/>
      <c r="Q55" s="521"/>
      <c r="R55" s="648"/>
      <c r="S55" s="648"/>
    </row>
    <row r="56" spans="1:19" ht="15.75" customHeight="1">
      <c r="A56" s="15" t="s">
        <v>77</v>
      </c>
      <c r="B56" s="64">
        <v>0</v>
      </c>
      <c r="C56" s="64">
        <v>0.16666666666666666</v>
      </c>
      <c r="D56" s="64">
        <v>0.041666666666666664</v>
      </c>
      <c r="E56" s="64">
        <v>0.375</v>
      </c>
      <c r="F56" s="64">
        <v>0.375</v>
      </c>
      <c r="G56" s="64">
        <v>0.041666666666666664</v>
      </c>
      <c r="K56" s="520"/>
      <c r="L56" s="648"/>
      <c r="M56" s="648"/>
      <c r="N56" s="648"/>
      <c r="O56" s="648"/>
      <c r="P56" s="521"/>
      <c r="Q56" s="521"/>
      <c r="R56" s="648"/>
      <c r="S56" s="648"/>
    </row>
    <row r="57" spans="1:19" ht="15.75" customHeight="1">
      <c r="A57" s="21" t="s">
        <v>78</v>
      </c>
      <c r="B57" s="66">
        <v>0.03529411764705882</v>
      </c>
      <c r="C57" s="66">
        <v>0</v>
      </c>
      <c r="D57" s="66">
        <v>0.011764705882352941</v>
      </c>
      <c r="E57" s="66">
        <v>0.18823529411764706</v>
      </c>
      <c r="F57" s="66">
        <v>0.6</v>
      </c>
      <c r="G57" s="66">
        <v>0.16470588235294117</v>
      </c>
      <c r="K57" s="520"/>
      <c r="L57" s="648"/>
      <c r="M57" s="648"/>
      <c r="N57" s="648"/>
      <c r="O57" s="648"/>
      <c r="P57" s="521"/>
      <c r="Q57" s="521"/>
      <c r="R57" s="648"/>
      <c r="S57" s="648"/>
    </row>
    <row r="58" spans="1:19" ht="15.75" customHeight="1">
      <c r="A58" s="15" t="s">
        <v>79</v>
      </c>
      <c r="B58" s="64">
        <v>0.06306306306306306</v>
      </c>
      <c r="C58" s="64">
        <v>0.036036036036036036</v>
      </c>
      <c r="D58" s="64">
        <v>0.05405405405405406</v>
      </c>
      <c r="E58" s="64">
        <v>0.13513513513513514</v>
      </c>
      <c r="F58" s="64">
        <v>0.6036036036036037</v>
      </c>
      <c r="G58" s="64">
        <v>0.10810810810810811</v>
      </c>
      <c r="K58" s="520"/>
      <c r="L58" s="648"/>
      <c r="M58" s="648"/>
      <c r="N58" s="648"/>
      <c r="O58" s="648"/>
      <c r="P58" s="521"/>
      <c r="Q58" s="521"/>
      <c r="R58" s="648"/>
      <c r="S58" s="648"/>
    </row>
    <row r="59" spans="1:19" ht="15.75" customHeight="1">
      <c r="A59" s="21" t="s">
        <v>80</v>
      </c>
      <c r="B59" s="66">
        <v>0</v>
      </c>
      <c r="C59" s="66">
        <v>0.02631578947368421</v>
      </c>
      <c r="D59" s="66">
        <v>0.02631578947368421</v>
      </c>
      <c r="E59" s="66">
        <v>0.2631578947368421</v>
      </c>
      <c r="F59" s="66">
        <v>0.6842105263157895</v>
      </c>
      <c r="G59" s="66">
        <v>0</v>
      </c>
      <c r="K59" s="520"/>
      <c r="L59" s="648"/>
      <c r="M59" s="648"/>
      <c r="N59" s="648"/>
      <c r="O59" s="648"/>
      <c r="P59" s="521"/>
      <c r="Q59" s="521"/>
      <c r="R59" s="648"/>
      <c r="S59" s="648"/>
    </row>
    <row r="60" spans="1:19" ht="15.75" customHeight="1">
      <c r="A60" s="15" t="s">
        <v>81</v>
      </c>
      <c r="B60" s="64">
        <v>0</v>
      </c>
      <c r="C60" s="64">
        <v>0</v>
      </c>
      <c r="D60" s="64">
        <v>0.019230769230769232</v>
      </c>
      <c r="E60" s="64">
        <v>0.0641025641025641</v>
      </c>
      <c r="F60" s="64">
        <v>0.7564102564102564</v>
      </c>
      <c r="G60" s="64">
        <v>0.16025641025641027</v>
      </c>
      <c r="K60" s="520"/>
      <c r="L60" s="648"/>
      <c r="M60" s="648"/>
      <c r="N60" s="648"/>
      <c r="O60" s="648"/>
      <c r="P60" s="521"/>
      <c r="Q60" s="521"/>
      <c r="R60" s="648"/>
      <c r="S60" s="648"/>
    </row>
    <row r="61" spans="1:19" ht="15.75" customHeight="1">
      <c r="A61" s="21" t="s">
        <v>82</v>
      </c>
      <c r="B61" s="66">
        <v>0</v>
      </c>
      <c r="C61" s="66">
        <v>0.011363636363636364</v>
      </c>
      <c r="D61" s="66">
        <v>0.022727272727272728</v>
      </c>
      <c r="E61" s="66">
        <v>0.011363636363636364</v>
      </c>
      <c r="F61" s="66">
        <v>0.25</v>
      </c>
      <c r="G61" s="66">
        <v>0.7045454545454546</v>
      </c>
      <c r="K61" s="520"/>
      <c r="L61" s="648"/>
      <c r="M61" s="648"/>
      <c r="N61" s="648"/>
      <c r="O61" s="648"/>
      <c r="P61" s="521"/>
      <c r="Q61" s="521"/>
      <c r="R61" s="648"/>
      <c r="S61" s="648"/>
    </row>
    <row r="62" spans="1:19" ht="15.75" customHeight="1">
      <c r="A62" s="15" t="s">
        <v>83</v>
      </c>
      <c r="B62" s="64">
        <v>0</v>
      </c>
      <c r="C62" s="64">
        <v>0</v>
      </c>
      <c r="D62" s="64">
        <v>0.09090909090909091</v>
      </c>
      <c r="E62" s="64">
        <v>0.030303030303030304</v>
      </c>
      <c r="F62" s="64">
        <v>0.7272727272727273</v>
      </c>
      <c r="G62" s="64">
        <v>0.15151515151515152</v>
      </c>
      <c r="K62" s="520"/>
      <c r="L62" s="648"/>
      <c r="M62" s="648"/>
      <c r="N62" s="648"/>
      <c r="O62" s="648"/>
      <c r="P62" s="521"/>
      <c r="Q62" s="521"/>
      <c r="R62" s="648"/>
      <c r="S62" s="648"/>
    </row>
    <row r="63" spans="1:19" ht="15.75" customHeight="1">
      <c r="A63" s="21" t="s">
        <v>84</v>
      </c>
      <c r="B63" s="66">
        <v>0</v>
      </c>
      <c r="C63" s="66">
        <v>0</v>
      </c>
      <c r="D63" s="66">
        <v>0</v>
      </c>
      <c r="E63" s="66">
        <v>0</v>
      </c>
      <c r="F63" s="66">
        <v>1</v>
      </c>
      <c r="G63" s="66">
        <v>0</v>
      </c>
      <c r="K63" s="520"/>
      <c r="L63" s="648"/>
      <c r="M63" s="648"/>
      <c r="N63" s="648"/>
      <c r="O63" s="648"/>
      <c r="P63" s="521"/>
      <c r="Q63" s="521"/>
      <c r="R63" s="648"/>
      <c r="S63" s="648"/>
    </row>
    <row r="64" spans="1:19" ht="15.75" customHeight="1">
      <c r="A64" s="15" t="s">
        <v>85</v>
      </c>
      <c r="B64" s="64">
        <v>0</v>
      </c>
      <c r="C64" s="64">
        <v>0</v>
      </c>
      <c r="D64" s="64">
        <v>0.04838709677419355</v>
      </c>
      <c r="E64" s="64">
        <v>0.06451612903225806</v>
      </c>
      <c r="F64" s="64">
        <v>0.7580645161290323</v>
      </c>
      <c r="G64" s="64">
        <v>0.12903225806451613</v>
      </c>
      <c r="K64" s="520"/>
      <c r="L64" s="648"/>
      <c r="M64" s="648"/>
      <c r="N64" s="648"/>
      <c r="O64" s="648"/>
      <c r="P64" s="521"/>
      <c r="Q64" s="521"/>
      <c r="R64" s="648"/>
      <c r="S64" s="648"/>
    </row>
    <row r="65" spans="1:19" ht="15.75" customHeight="1">
      <c r="A65" s="21" t="s">
        <v>86</v>
      </c>
      <c r="B65" s="66">
        <v>0.025</v>
      </c>
      <c r="C65" s="66">
        <v>0.075</v>
      </c>
      <c r="D65" s="66">
        <v>0.125</v>
      </c>
      <c r="E65" s="66">
        <v>0.1</v>
      </c>
      <c r="F65" s="66">
        <v>0.475</v>
      </c>
      <c r="G65" s="66">
        <v>0.2</v>
      </c>
      <c r="K65" s="520"/>
      <c r="L65" s="648"/>
      <c r="M65" s="648"/>
      <c r="N65" s="648"/>
      <c r="O65" s="648"/>
      <c r="P65" s="521"/>
      <c r="Q65" s="521"/>
      <c r="R65" s="648"/>
      <c r="S65" s="648"/>
    </row>
    <row r="66" spans="1:19" ht="15.75" customHeight="1" thickBot="1">
      <c r="A66" s="94" t="s">
        <v>234</v>
      </c>
      <c r="B66" s="596">
        <v>0.0088650268447996</v>
      </c>
      <c r="C66" s="465">
        <v>0.008240729179672867</v>
      </c>
      <c r="D66" s="465">
        <v>0.030465726058184543</v>
      </c>
      <c r="E66" s="465">
        <v>0.07123236359096018</v>
      </c>
      <c r="F66" s="465">
        <v>0.5287801223623424</v>
      </c>
      <c r="G66" s="465">
        <v>0.3524160319640405</v>
      </c>
      <c r="K66" s="520"/>
      <c r="L66" s="648"/>
      <c r="M66" s="648"/>
      <c r="N66" s="648"/>
      <c r="O66" s="648"/>
      <c r="P66" s="521"/>
      <c r="Q66" s="521"/>
      <c r="R66" s="648"/>
      <c r="S66" s="648"/>
    </row>
    <row r="67" spans="1:7" ht="15.75" customHeight="1" thickTop="1">
      <c r="A67" s="68"/>
      <c r="B67" s="69"/>
      <c r="C67" s="69"/>
      <c r="D67" s="69"/>
      <c r="E67" s="69"/>
      <c r="F67" s="69"/>
      <c r="G67" s="69"/>
    </row>
    <row r="68" spans="1:7" ht="15.75" customHeight="1">
      <c r="A68" s="10"/>
      <c r="B68" s="10"/>
      <c r="C68" s="10"/>
      <c r="D68" s="10"/>
      <c r="E68" s="10"/>
      <c r="F68" s="10"/>
      <c r="G68" s="10"/>
    </row>
    <row r="69" spans="1:7" ht="15.75" customHeight="1">
      <c r="A69" s="10"/>
      <c r="B69" s="10"/>
      <c r="C69" s="10"/>
      <c r="D69" s="10"/>
      <c r="E69" s="10"/>
      <c r="F69" s="10"/>
      <c r="G69" s="10"/>
    </row>
    <row r="70" spans="1:7" ht="15.75" customHeight="1">
      <c r="A70" s="682" t="s">
        <v>89</v>
      </c>
      <c r="B70" s="683"/>
      <c r="C70" s="683"/>
      <c r="D70" s="683"/>
      <c r="E70" s="683"/>
      <c r="F70" s="683"/>
      <c r="G70" s="683"/>
    </row>
    <row r="71" spans="1:19" ht="15.75" customHeight="1">
      <c r="A71" s="45" t="s">
        <v>0</v>
      </c>
      <c r="B71" s="46" t="s">
        <v>4</v>
      </c>
      <c r="C71" s="46" t="s">
        <v>5</v>
      </c>
      <c r="D71" s="46" t="s">
        <v>6</v>
      </c>
      <c r="E71" s="46" t="s">
        <v>7</v>
      </c>
      <c r="F71" s="46" t="s">
        <v>8</v>
      </c>
      <c r="G71" s="48" t="s">
        <v>9</v>
      </c>
      <c r="K71"/>
      <c r="L71"/>
      <c r="M71"/>
      <c r="N71"/>
      <c r="O71"/>
      <c r="P71"/>
      <c r="Q71"/>
      <c r="R71"/>
      <c r="S71"/>
    </row>
    <row r="72" spans="1:19" ht="15.75" customHeight="1">
      <c r="A72" s="584" t="s">
        <v>206</v>
      </c>
      <c r="B72" s="594">
        <v>0.0017050298380221654</v>
      </c>
      <c r="C72" s="594">
        <v>0.0008525149190110827</v>
      </c>
      <c r="D72" s="594">
        <v>0.011935208866155157</v>
      </c>
      <c r="E72" s="594">
        <v>0.0392156862745098</v>
      </c>
      <c r="F72" s="594">
        <v>0.7067348678601876</v>
      </c>
      <c r="G72" s="594">
        <v>0.23955669224211423</v>
      </c>
      <c r="K72" s="520"/>
      <c r="L72" s="648"/>
      <c r="M72" s="648"/>
      <c r="N72" s="648"/>
      <c r="O72" s="648"/>
      <c r="P72" s="648"/>
      <c r="Q72" s="648"/>
      <c r="R72" s="521"/>
      <c r="S72" s="521"/>
    </row>
    <row r="73" spans="1:19" ht="15.75" customHeight="1">
      <c r="A73" s="580" t="s">
        <v>25</v>
      </c>
      <c r="B73" s="595">
        <v>0</v>
      </c>
      <c r="C73" s="595">
        <v>0</v>
      </c>
      <c r="D73" s="595">
        <v>0.014705882352941176</v>
      </c>
      <c r="E73" s="595">
        <v>0.1323529411764706</v>
      </c>
      <c r="F73" s="595">
        <v>0.6286764705882353</v>
      </c>
      <c r="G73" s="595">
        <v>0.22426470588235295</v>
      </c>
      <c r="K73" s="520"/>
      <c r="L73" s="648"/>
      <c r="M73" s="648"/>
      <c r="N73" s="648"/>
      <c r="O73" s="648"/>
      <c r="P73" s="648"/>
      <c r="Q73" s="648"/>
      <c r="R73" s="521"/>
      <c r="S73" s="521"/>
    </row>
    <row r="74" spans="1:19" ht="15.75" customHeight="1">
      <c r="A74" s="584" t="s">
        <v>26</v>
      </c>
      <c r="B74" s="594">
        <v>0.009404388714733543</v>
      </c>
      <c r="C74" s="594">
        <v>0.006269592476489028</v>
      </c>
      <c r="D74" s="594">
        <v>0.02821316614420063</v>
      </c>
      <c r="E74" s="594">
        <v>0.06896551724137931</v>
      </c>
      <c r="F74" s="594">
        <v>0.6739811912225705</v>
      </c>
      <c r="G74" s="594">
        <v>0.21316614420062696</v>
      </c>
      <c r="K74" s="520"/>
      <c r="L74" s="648"/>
      <c r="M74" s="648"/>
      <c r="N74" s="648"/>
      <c r="O74" s="648"/>
      <c r="P74" s="648"/>
      <c r="Q74" s="648"/>
      <c r="R74" s="521"/>
      <c r="S74" s="521"/>
    </row>
    <row r="75" spans="1:19" ht="15.75" customHeight="1">
      <c r="A75" s="580" t="s">
        <v>27</v>
      </c>
      <c r="B75" s="595">
        <v>0</v>
      </c>
      <c r="C75" s="595">
        <v>0</v>
      </c>
      <c r="D75" s="595">
        <v>0.046762589928057555</v>
      </c>
      <c r="E75" s="595">
        <v>0.07553956834532374</v>
      </c>
      <c r="F75" s="595">
        <v>0.5467625899280576</v>
      </c>
      <c r="G75" s="595">
        <v>0.33093525179856115</v>
      </c>
      <c r="K75" s="520"/>
      <c r="L75" s="648"/>
      <c r="M75" s="648"/>
      <c r="N75" s="648"/>
      <c r="O75" s="648"/>
      <c r="P75" s="648"/>
      <c r="Q75" s="648"/>
      <c r="R75" s="521"/>
      <c r="S75" s="521"/>
    </row>
    <row r="76" spans="1:19" ht="15.75" customHeight="1">
      <c r="A76" s="584" t="s">
        <v>29</v>
      </c>
      <c r="B76" s="594">
        <v>0.03753351206434316</v>
      </c>
      <c r="C76" s="594">
        <v>0.024128686327077747</v>
      </c>
      <c r="D76" s="594">
        <v>0.03485254691689008</v>
      </c>
      <c r="E76" s="594">
        <v>0.04825737265415549</v>
      </c>
      <c r="F76" s="594">
        <v>0.6621983914209115</v>
      </c>
      <c r="G76" s="594">
        <v>0.19302949061662197</v>
      </c>
      <c r="K76" s="520"/>
      <c r="L76" s="648"/>
      <c r="M76" s="648"/>
      <c r="N76" s="648"/>
      <c r="O76" s="648"/>
      <c r="P76" s="648"/>
      <c r="Q76" s="648"/>
      <c r="R76" s="521"/>
      <c r="S76" s="521"/>
    </row>
    <row r="77" spans="1:19" ht="15.75" customHeight="1">
      <c r="A77" s="580" t="s">
        <v>30</v>
      </c>
      <c r="B77" s="595">
        <v>0</v>
      </c>
      <c r="C77" s="595">
        <v>0.009615384615384616</v>
      </c>
      <c r="D77" s="595">
        <v>0.057692307692307696</v>
      </c>
      <c r="E77" s="595">
        <v>0.15384615384615385</v>
      </c>
      <c r="F77" s="595">
        <v>0.6057692307692307</v>
      </c>
      <c r="G77" s="595">
        <v>0.17307692307692307</v>
      </c>
      <c r="K77" s="520"/>
      <c r="L77" s="648"/>
      <c r="M77" s="648"/>
      <c r="N77" s="648"/>
      <c r="O77" s="648"/>
      <c r="P77" s="648"/>
      <c r="Q77" s="648"/>
      <c r="R77" s="521"/>
      <c r="S77" s="521"/>
    </row>
    <row r="78" spans="1:19" ht="15.75" customHeight="1">
      <c r="A78" s="584" t="s">
        <v>31</v>
      </c>
      <c r="B78" s="594">
        <v>0.019417475728155338</v>
      </c>
      <c r="C78" s="594">
        <v>0.02912621359223301</v>
      </c>
      <c r="D78" s="594">
        <v>0.07766990291262135</v>
      </c>
      <c r="E78" s="594">
        <v>0.1553398058252427</v>
      </c>
      <c r="F78" s="594">
        <v>0.6310679611650486</v>
      </c>
      <c r="G78" s="594">
        <v>0.08737864077669903</v>
      </c>
      <c r="K78" s="520"/>
      <c r="L78" s="648"/>
      <c r="M78" s="648"/>
      <c r="N78" s="648"/>
      <c r="O78" s="648"/>
      <c r="P78" s="648"/>
      <c r="Q78" s="648"/>
      <c r="R78" s="521"/>
      <c r="S78" s="521"/>
    </row>
    <row r="79" spans="1:19" ht="15.75" customHeight="1">
      <c r="A79" s="580" t="s">
        <v>32</v>
      </c>
      <c r="B79" s="595">
        <v>0.08235294117647059</v>
      </c>
      <c r="C79" s="595">
        <v>0.03529411764705882</v>
      </c>
      <c r="D79" s="595">
        <v>0.047058823529411764</v>
      </c>
      <c r="E79" s="595">
        <v>0.15294117647058825</v>
      </c>
      <c r="F79" s="595">
        <v>0.5529411764705883</v>
      </c>
      <c r="G79" s="595">
        <v>0.12941176470588237</v>
      </c>
      <c r="K79" s="520"/>
      <c r="L79" s="648"/>
      <c r="M79" s="648"/>
      <c r="N79" s="648"/>
      <c r="O79" s="648"/>
      <c r="P79" s="648"/>
      <c r="Q79" s="648"/>
      <c r="R79" s="521"/>
      <c r="S79" s="521"/>
    </row>
    <row r="80" spans="1:19" ht="15.75" customHeight="1">
      <c r="A80" s="584" t="s">
        <v>36</v>
      </c>
      <c r="B80" s="594">
        <v>0.037037037037037035</v>
      </c>
      <c r="C80" s="594">
        <v>0</v>
      </c>
      <c r="D80" s="594">
        <v>0.07407407407407407</v>
      </c>
      <c r="E80" s="594">
        <v>0.1111111111111111</v>
      </c>
      <c r="F80" s="594">
        <v>0.7777777777777778</v>
      </c>
      <c r="G80" s="594">
        <v>0</v>
      </c>
      <c r="K80" s="520"/>
      <c r="L80" s="648"/>
      <c r="M80" s="648"/>
      <c r="N80" s="648"/>
      <c r="O80" s="648"/>
      <c r="P80" s="648"/>
      <c r="Q80" s="648"/>
      <c r="R80" s="521"/>
      <c r="S80" s="521"/>
    </row>
    <row r="81" spans="1:19" ht="15.75" customHeight="1">
      <c r="A81" s="580" t="s">
        <v>44</v>
      </c>
      <c r="B81" s="595">
        <v>0</v>
      </c>
      <c r="C81" s="595">
        <v>0</v>
      </c>
      <c r="D81" s="595">
        <v>0.3076923076923077</v>
      </c>
      <c r="E81" s="595">
        <v>0.46153846153846156</v>
      </c>
      <c r="F81" s="595">
        <v>0.23076923076923078</v>
      </c>
      <c r="G81" s="595">
        <v>0</v>
      </c>
      <c r="K81" s="520"/>
      <c r="L81" s="648"/>
      <c r="M81" s="648"/>
      <c r="N81" s="648"/>
      <c r="O81" s="648"/>
      <c r="P81" s="648"/>
      <c r="Q81" s="648"/>
      <c r="R81" s="521"/>
      <c r="S81" s="521"/>
    </row>
    <row r="82" spans="1:19" ht="15.75" customHeight="1">
      <c r="A82" s="584" t="s">
        <v>55</v>
      </c>
      <c r="B82" s="594">
        <v>0</v>
      </c>
      <c r="C82" s="594">
        <v>0</v>
      </c>
      <c r="D82" s="594">
        <v>0.04054054054054054</v>
      </c>
      <c r="E82" s="594">
        <v>0.1891891891891892</v>
      </c>
      <c r="F82" s="594">
        <v>0.6351351351351351</v>
      </c>
      <c r="G82" s="594">
        <v>0.13513513513513514</v>
      </c>
      <c r="K82" s="520"/>
      <c r="L82" s="648"/>
      <c r="M82" s="648"/>
      <c r="N82" s="648"/>
      <c r="O82" s="648"/>
      <c r="P82" s="648"/>
      <c r="Q82" s="648"/>
      <c r="R82" s="521"/>
      <c r="S82" s="521"/>
    </row>
    <row r="83" spans="1:19" ht="15.75" customHeight="1">
      <c r="A83" s="597" t="s">
        <v>74</v>
      </c>
      <c r="B83" s="595">
        <v>0.010526315789473684</v>
      </c>
      <c r="C83" s="595">
        <v>0</v>
      </c>
      <c r="D83" s="595">
        <v>0.031578947368421054</v>
      </c>
      <c r="E83" s="595">
        <v>0.10526315789473684</v>
      </c>
      <c r="F83" s="595">
        <v>0.7789473684210526</v>
      </c>
      <c r="G83" s="595">
        <v>0.07368421052631578</v>
      </c>
      <c r="K83" s="520"/>
      <c r="L83" s="648"/>
      <c r="M83" s="648"/>
      <c r="N83" s="648"/>
      <c r="O83" s="648"/>
      <c r="P83" s="648"/>
      <c r="Q83" s="648"/>
      <c r="R83" s="521"/>
      <c r="S83" s="521"/>
    </row>
    <row r="84" spans="1:19" ht="15.75" customHeight="1" thickBot="1">
      <c r="A84" s="593" t="s">
        <v>288</v>
      </c>
      <c r="B84" s="598">
        <v>0.010033444816053512</v>
      </c>
      <c r="C84" s="598">
        <v>0.006354515050167224</v>
      </c>
      <c r="D84" s="598">
        <v>0.028762541806020066</v>
      </c>
      <c r="E84" s="598">
        <v>0.07859531772575251</v>
      </c>
      <c r="F84" s="598">
        <v>0.6625418060200668</v>
      </c>
      <c r="G84" s="598">
        <v>0.2137123745819398</v>
      </c>
      <c r="K84" s="520"/>
      <c r="L84" s="648"/>
      <c r="M84" s="648"/>
      <c r="N84" s="648"/>
      <c r="O84" s="648"/>
      <c r="P84" s="648"/>
      <c r="Q84" s="648"/>
      <c r="R84" s="521"/>
      <c r="S84" s="521"/>
    </row>
    <row r="85" spans="1:7" ht="15.75" customHeight="1" thickTop="1">
      <c r="A85" s="10"/>
      <c r="B85" s="10"/>
      <c r="C85" s="10"/>
      <c r="D85" s="10"/>
      <c r="E85" s="10"/>
      <c r="F85" s="10"/>
      <c r="G85" s="10"/>
    </row>
    <row r="86" spans="1:7" ht="15.75" customHeight="1">
      <c r="A86" s="10"/>
      <c r="B86" s="10"/>
      <c r="C86" s="10"/>
      <c r="D86" s="10"/>
      <c r="E86" s="10"/>
      <c r="F86" s="10"/>
      <c r="G86" s="10"/>
    </row>
    <row r="87" spans="1:7" ht="15.75" customHeight="1">
      <c r="A87" s="10"/>
      <c r="B87" s="10"/>
      <c r="C87" s="10"/>
      <c r="D87" s="10"/>
      <c r="E87" s="10"/>
      <c r="F87" s="10"/>
      <c r="G87" s="10"/>
    </row>
    <row r="88" spans="1:7" ht="15.75" customHeight="1">
      <c r="A88" s="10"/>
      <c r="B88" s="10"/>
      <c r="C88" s="10"/>
      <c r="D88" s="10"/>
      <c r="E88" s="10"/>
      <c r="F88" s="10"/>
      <c r="G88" s="10"/>
    </row>
    <row r="89" spans="1:7" ht="15.75" customHeight="1">
      <c r="A89" s="10"/>
      <c r="B89" s="10"/>
      <c r="C89" s="10"/>
      <c r="D89" s="10"/>
      <c r="E89" s="10"/>
      <c r="F89" s="10"/>
      <c r="G89" s="10"/>
    </row>
    <row r="90" spans="1:7" ht="15.75" customHeight="1">
      <c r="A90" s="10"/>
      <c r="B90" s="10"/>
      <c r="C90" s="10"/>
      <c r="D90" s="10"/>
      <c r="E90" s="10"/>
      <c r="F90" s="10"/>
      <c r="G90" s="10"/>
    </row>
    <row r="91" spans="1:7" ht="15.75" customHeight="1">
      <c r="A91" s="10"/>
      <c r="B91" s="10"/>
      <c r="C91" s="10"/>
      <c r="D91" s="10"/>
      <c r="E91" s="10"/>
      <c r="F91" s="10"/>
      <c r="G91" s="10"/>
    </row>
    <row r="92" spans="1:7" ht="15.75" customHeight="1">
      <c r="A92" s="10"/>
      <c r="B92" s="10"/>
      <c r="C92" s="10"/>
      <c r="D92" s="10"/>
      <c r="E92" s="10"/>
      <c r="F92" s="10"/>
      <c r="G92" s="10"/>
    </row>
    <row r="93" spans="1:7" ht="15.75" customHeight="1">
      <c r="A93" s="10"/>
      <c r="B93" s="10"/>
      <c r="C93" s="10"/>
      <c r="D93" s="10"/>
      <c r="E93" s="10"/>
      <c r="F93" s="10"/>
      <c r="G93" s="10"/>
    </row>
    <row r="94" spans="1:7" ht="15.75" customHeight="1">
      <c r="A94" s="10"/>
      <c r="B94" s="10"/>
      <c r="C94" s="10"/>
      <c r="D94" s="10"/>
      <c r="E94" s="10"/>
      <c r="F94" s="10"/>
      <c r="G94" s="10"/>
    </row>
    <row r="95" spans="1:7" ht="15.75" customHeight="1">
      <c r="A95" s="10"/>
      <c r="B95" s="10"/>
      <c r="C95" s="10"/>
      <c r="D95" s="10"/>
      <c r="E95" s="10"/>
      <c r="F95" s="10"/>
      <c r="G95" s="10"/>
    </row>
    <row r="96" spans="1:7" ht="15.75" customHeight="1">
      <c r="A96" s="10"/>
      <c r="B96" s="10"/>
      <c r="C96" s="10"/>
      <c r="D96" s="10"/>
      <c r="E96" s="10"/>
      <c r="F96" s="10"/>
      <c r="G96" s="10"/>
    </row>
    <row r="97" spans="1:7" ht="15.75" customHeight="1">
      <c r="A97" s="10"/>
      <c r="B97" s="10"/>
      <c r="C97" s="10"/>
      <c r="D97" s="10"/>
      <c r="E97" s="10"/>
      <c r="F97" s="10"/>
      <c r="G97" s="10"/>
    </row>
    <row r="98" spans="1:7" ht="15.75" customHeight="1">
      <c r="A98" s="10"/>
      <c r="B98" s="10"/>
      <c r="C98" s="10"/>
      <c r="D98" s="10"/>
      <c r="E98" s="10"/>
      <c r="F98" s="10"/>
      <c r="G98" s="10"/>
    </row>
    <row r="99" spans="1:7" ht="15.75" customHeight="1">
      <c r="A99" s="10"/>
      <c r="B99" s="10"/>
      <c r="C99" s="10"/>
      <c r="D99" s="10"/>
      <c r="E99" s="10"/>
      <c r="F99" s="10"/>
      <c r="G99" s="10"/>
    </row>
    <row r="100" spans="1:7" ht="15.75" customHeight="1">
      <c r="A100" s="10"/>
      <c r="B100" s="10"/>
      <c r="C100" s="10"/>
      <c r="D100" s="10"/>
      <c r="E100" s="10"/>
      <c r="F100" s="10"/>
      <c r="G100" s="10"/>
    </row>
    <row r="101" spans="1:7" ht="15.75" customHeight="1">
      <c r="A101" s="10"/>
      <c r="B101" s="10"/>
      <c r="C101" s="10"/>
      <c r="D101" s="10"/>
      <c r="E101" s="10"/>
      <c r="F101" s="10"/>
      <c r="G101" s="10"/>
    </row>
    <row r="102" spans="1:7" ht="15.75" customHeight="1">
      <c r="A102" s="10"/>
      <c r="B102" s="10"/>
      <c r="C102" s="10"/>
      <c r="D102" s="10"/>
      <c r="E102" s="10"/>
      <c r="F102" s="10"/>
      <c r="G102" s="10"/>
    </row>
    <row r="103" spans="1:7" ht="15.75" customHeight="1">
      <c r="A103" s="10"/>
      <c r="B103" s="10"/>
      <c r="C103" s="10"/>
      <c r="D103" s="10"/>
      <c r="E103" s="10"/>
      <c r="F103" s="10"/>
      <c r="G103" s="10"/>
    </row>
    <row r="104" spans="1:7" ht="15.75" customHeight="1">
      <c r="A104" s="10"/>
      <c r="B104" s="10"/>
      <c r="C104" s="10"/>
      <c r="D104" s="10"/>
      <c r="E104" s="10"/>
      <c r="F104" s="10"/>
      <c r="G104" s="10"/>
    </row>
    <row r="105" spans="1:7" ht="15.75" customHeight="1">
      <c r="A105" s="10"/>
      <c r="B105" s="10"/>
      <c r="C105" s="10"/>
      <c r="D105" s="10"/>
      <c r="E105" s="10"/>
      <c r="F105" s="10"/>
      <c r="G105" s="10"/>
    </row>
    <row r="106" spans="1:7" ht="15.75" customHeight="1">
      <c r="A106" s="10"/>
      <c r="B106" s="10"/>
      <c r="C106" s="10"/>
      <c r="D106" s="10"/>
      <c r="E106" s="10"/>
      <c r="F106" s="10"/>
      <c r="G106" s="10"/>
    </row>
    <row r="107" spans="1:7" ht="15.75" customHeight="1">
      <c r="A107" s="10"/>
      <c r="B107" s="10"/>
      <c r="C107" s="10"/>
      <c r="D107" s="10"/>
      <c r="E107" s="10"/>
      <c r="F107" s="10"/>
      <c r="G107" s="10"/>
    </row>
    <row r="108" spans="1:7" ht="15.75" customHeight="1">
      <c r="A108" s="10"/>
      <c r="B108" s="10"/>
      <c r="C108" s="10"/>
      <c r="D108" s="10"/>
      <c r="E108" s="10"/>
      <c r="F108" s="10"/>
      <c r="G108" s="10"/>
    </row>
    <row r="109" spans="1:7" ht="15.75" customHeight="1">
      <c r="A109" s="10"/>
      <c r="B109" s="10"/>
      <c r="C109" s="10"/>
      <c r="D109" s="10"/>
      <c r="E109" s="10"/>
      <c r="F109" s="10"/>
      <c r="G109" s="10"/>
    </row>
    <row r="110" spans="1:7" ht="15.75" customHeight="1">
      <c r="A110" s="10"/>
      <c r="B110" s="10"/>
      <c r="C110" s="10"/>
      <c r="D110" s="10"/>
      <c r="E110" s="10"/>
      <c r="F110" s="10"/>
      <c r="G110" s="10"/>
    </row>
    <row r="111" spans="1:7" ht="15.75" customHeight="1">
      <c r="A111" s="10"/>
      <c r="B111" s="10"/>
      <c r="C111" s="10"/>
      <c r="D111" s="10"/>
      <c r="E111" s="10"/>
      <c r="F111" s="10"/>
      <c r="G111" s="10"/>
    </row>
    <row r="112" spans="1:7" ht="15.75" customHeight="1">
      <c r="A112" s="10"/>
      <c r="B112" s="10"/>
      <c r="C112" s="10"/>
      <c r="D112" s="10"/>
      <c r="E112" s="10"/>
      <c r="F112" s="10"/>
      <c r="G112" s="10"/>
    </row>
    <row r="113" spans="1:7" ht="15.75" customHeight="1">
      <c r="A113" s="10"/>
      <c r="B113" s="10"/>
      <c r="C113" s="10"/>
      <c r="D113" s="10"/>
      <c r="E113" s="10"/>
      <c r="F113" s="10"/>
      <c r="G113" s="10"/>
    </row>
    <row r="114" spans="1:7" ht="15.75" customHeight="1">
      <c r="A114" s="10"/>
      <c r="B114" s="10"/>
      <c r="C114" s="10"/>
      <c r="D114" s="10"/>
      <c r="E114" s="10"/>
      <c r="F114" s="10"/>
      <c r="G114" s="10"/>
    </row>
    <row r="115" spans="1:7" ht="15.75" customHeight="1">
      <c r="A115" s="10"/>
      <c r="B115" s="10"/>
      <c r="C115" s="10"/>
      <c r="D115" s="10"/>
      <c r="E115" s="10"/>
      <c r="F115" s="10"/>
      <c r="G115" s="10"/>
    </row>
    <row r="116" spans="1:7" ht="15.75" customHeight="1">
      <c r="A116" s="10"/>
      <c r="B116" s="10"/>
      <c r="C116" s="10"/>
      <c r="D116" s="10"/>
      <c r="E116" s="10"/>
      <c r="F116" s="10"/>
      <c r="G116" s="10"/>
    </row>
    <row r="117" spans="1:7" ht="15.75" customHeight="1">
      <c r="A117" s="10"/>
      <c r="B117" s="10"/>
      <c r="C117" s="10"/>
      <c r="D117" s="10"/>
      <c r="E117" s="10"/>
      <c r="F117" s="10"/>
      <c r="G117" s="10"/>
    </row>
    <row r="118" spans="1:7" ht="15.75" customHeight="1">
      <c r="A118" s="10"/>
      <c r="B118" s="10"/>
      <c r="C118" s="10"/>
      <c r="D118" s="10"/>
      <c r="E118" s="10"/>
      <c r="F118" s="10"/>
      <c r="G118" s="10"/>
    </row>
    <row r="119" spans="1:7" ht="15.75" customHeight="1">
      <c r="A119" s="10"/>
      <c r="B119" s="10"/>
      <c r="C119" s="10"/>
      <c r="D119" s="10"/>
      <c r="E119" s="10"/>
      <c r="F119" s="10"/>
      <c r="G119" s="10"/>
    </row>
    <row r="120" spans="1:7" ht="15.75" customHeight="1">
      <c r="A120" s="25"/>
      <c r="B120" s="10"/>
      <c r="C120" s="10"/>
      <c r="D120" s="10"/>
      <c r="E120" s="10"/>
      <c r="F120" s="10"/>
      <c r="G120" s="10"/>
    </row>
    <row r="121" spans="1:7" ht="15.75" customHeight="1">
      <c r="A121" s="25"/>
      <c r="B121" s="70"/>
      <c r="C121" s="70"/>
      <c r="D121" s="70"/>
      <c r="E121" s="70"/>
      <c r="F121" s="70"/>
      <c r="G121" s="70"/>
    </row>
    <row r="122" spans="1:7" ht="15.75" customHeight="1">
      <c r="A122" s="25"/>
      <c r="B122" s="70"/>
      <c r="C122" s="70"/>
      <c r="D122" s="70"/>
      <c r="E122" s="70"/>
      <c r="F122" s="70"/>
      <c r="G122" s="70"/>
    </row>
    <row r="123" spans="1:7" ht="15.75" customHeight="1">
      <c r="A123" s="25"/>
      <c r="B123" s="70"/>
      <c r="C123" s="70"/>
      <c r="D123" s="70"/>
      <c r="E123" s="70"/>
      <c r="F123" s="70"/>
      <c r="G123" s="70"/>
    </row>
    <row r="124" spans="1:7" ht="15.75" customHeight="1">
      <c r="A124" s="25"/>
      <c r="B124" s="70"/>
      <c r="C124" s="70"/>
      <c r="D124" s="70"/>
      <c r="E124" s="70"/>
      <c r="F124" s="70"/>
      <c r="G124" s="70"/>
    </row>
    <row r="125" spans="1:7" ht="15.75" customHeight="1">
      <c r="A125" s="25"/>
      <c r="B125" s="70"/>
      <c r="C125" s="70"/>
      <c r="D125" s="70"/>
      <c r="E125" s="70"/>
      <c r="F125" s="70"/>
      <c r="G125" s="70"/>
    </row>
    <row r="126" spans="1:7" ht="15.75" customHeight="1">
      <c r="A126" s="25"/>
      <c r="B126" s="70"/>
      <c r="C126" s="70"/>
      <c r="D126" s="70"/>
      <c r="E126" s="70"/>
      <c r="F126" s="70"/>
      <c r="G126" s="70"/>
    </row>
    <row r="127" spans="1:7" ht="15.75" customHeight="1">
      <c r="A127" s="25"/>
      <c r="B127" s="70"/>
      <c r="C127" s="70"/>
      <c r="D127" s="70"/>
      <c r="E127" s="70"/>
      <c r="F127" s="70"/>
      <c r="G127" s="70"/>
    </row>
    <row r="128" spans="1:7" ht="15.75" customHeight="1">
      <c r="A128" s="25"/>
      <c r="B128" s="70"/>
      <c r="C128" s="70"/>
      <c r="D128" s="70"/>
      <c r="E128" s="70"/>
      <c r="F128" s="70"/>
      <c r="G128" s="70"/>
    </row>
    <row r="129" ht="15.75" customHeight="1"/>
    <row r="130" ht="15.75" customHeight="1"/>
    <row r="131" ht="15.75" customHeight="1"/>
    <row r="132" ht="15.75" customHeight="1"/>
  </sheetData>
  <sheetProtection password="E9FB" sheet="1" sort="0" autoFilter="0" pivotTables="0"/>
  <mergeCells count="2">
    <mergeCell ref="A4:G4"/>
    <mergeCell ref="A70:G7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3">
      <selection activeCell="N22" sqref="N22"/>
    </sheetView>
  </sheetViews>
  <sheetFormatPr defaultColWidth="9.140625" defaultRowHeight="15" outlineLevelRow="1"/>
  <cols>
    <col min="1" max="1" width="5.8515625" style="10" customWidth="1"/>
    <col min="2" max="2" width="29.8515625" style="10" customWidth="1"/>
    <col min="3" max="12" width="9.7109375" style="70" customWidth="1"/>
    <col min="13" max="15" width="9.140625" style="10" customWidth="1"/>
    <col min="16" max="16" width="21.8515625" style="10" customWidth="1"/>
    <col min="17" max="17" width="9.140625" style="10" customWidth="1"/>
    <col min="18" max="18" width="12.421875" style="10" customWidth="1"/>
    <col min="19" max="16384" width="9.140625" style="10" customWidth="1"/>
  </cols>
  <sheetData>
    <row r="1" spans="1:12" s="2" customFormat="1" ht="12.75">
      <c r="A1" s="2" t="s">
        <v>240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" customFormat="1" ht="12.75">
      <c r="A2" s="2" t="s">
        <v>352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9" ht="15" customHeight="1">
      <c r="B3" s="693"/>
      <c r="C3" s="693"/>
      <c r="D3" s="693"/>
      <c r="E3" s="693"/>
      <c r="F3" s="693"/>
      <c r="G3" s="693"/>
      <c r="H3" s="693"/>
      <c r="I3" s="693"/>
    </row>
    <row r="4" spans="1:12" s="37" customFormat="1" ht="16.5" customHeight="1">
      <c r="A4" s="689" t="s">
        <v>91</v>
      </c>
      <c r="B4" s="690"/>
      <c r="C4" s="691"/>
      <c r="D4" s="691"/>
      <c r="E4" s="691"/>
      <c r="F4" s="691"/>
      <c r="G4" s="691"/>
      <c r="H4" s="691"/>
      <c r="I4" s="691"/>
      <c r="J4" s="691"/>
      <c r="K4" s="691"/>
      <c r="L4" s="692"/>
    </row>
    <row r="5" spans="1:21" s="37" customFormat="1" ht="31.5" customHeight="1">
      <c r="A5" s="72"/>
      <c r="B5" s="73"/>
      <c r="C5" s="697" t="s">
        <v>108</v>
      </c>
      <c r="D5" s="698"/>
      <c r="E5" s="698"/>
      <c r="F5" s="699"/>
      <c r="G5" s="694" t="s">
        <v>107</v>
      </c>
      <c r="H5" s="695"/>
      <c r="I5" s="695"/>
      <c r="J5" s="695"/>
      <c r="K5" s="695"/>
      <c r="L5" s="696"/>
      <c r="N5" s="11"/>
      <c r="P5" s="11"/>
      <c r="Q5" s="11"/>
      <c r="R5" s="11"/>
      <c r="S5" s="11"/>
      <c r="T5" s="11"/>
      <c r="U5" s="11"/>
    </row>
    <row r="6" spans="1:22" s="37" customFormat="1" ht="45" customHeight="1">
      <c r="A6" s="74" t="s">
        <v>92</v>
      </c>
      <c r="B6" s="75" t="s">
        <v>0</v>
      </c>
      <c r="C6" s="76" t="s">
        <v>200</v>
      </c>
      <c r="D6" s="77" t="s">
        <v>106</v>
      </c>
      <c r="E6" s="77" t="s">
        <v>3</v>
      </c>
      <c r="F6" s="77" t="s">
        <v>353</v>
      </c>
      <c r="G6" s="76" t="s">
        <v>200</v>
      </c>
      <c r="H6" s="77" t="s">
        <v>106</v>
      </c>
      <c r="I6" s="77" t="s">
        <v>3</v>
      </c>
      <c r="J6" s="78" t="s">
        <v>109</v>
      </c>
      <c r="K6" s="78" t="s">
        <v>19</v>
      </c>
      <c r="L6" s="79" t="s">
        <v>20</v>
      </c>
      <c r="N6" s="11"/>
      <c r="O6"/>
      <c r="P6"/>
      <c r="Q6"/>
      <c r="R6"/>
      <c r="S6" s="653"/>
      <c r="T6"/>
      <c r="U6"/>
      <c r="V6"/>
    </row>
    <row r="7" spans="1:25" ht="15.75" customHeight="1" outlineLevel="1">
      <c r="A7" s="91" t="s">
        <v>151</v>
      </c>
      <c r="B7" s="655" t="s">
        <v>60</v>
      </c>
      <c r="C7" s="80">
        <v>0.7709424083769634</v>
      </c>
      <c r="D7" s="80">
        <v>0</v>
      </c>
      <c r="E7" s="80">
        <v>0.22905759162303665</v>
      </c>
      <c r="F7" s="80">
        <f aca="true" t="shared" si="0" ref="F7:F38">+D7+C7</f>
        <v>0.7709424083769634</v>
      </c>
      <c r="G7" s="81">
        <v>5.89</v>
      </c>
      <c r="H7" s="82"/>
      <c r="I7" s="83">
        <v>1.75</v>
      </c>
      <c r="J7" s="82">
        <v>7.64</v>
      </c>
      <c r="K7" s="82">
        <v>1.71</v>
      </c>
      <c r="L7" s="18">
        <f aca="true" t="shared" si="1" ref="L7:L38">+K7+J7</f>
        <v>9.35</v>
      </c>
      <c r="M7" s="25"/>
      <c r="N7" s="84"/>
      <c r="O7" s="520"/>
      <c r="P7" s="521"/>
      <c r="Q7" s="521"/>
      <c r="R7" s="521"/>
      <c r="S7" s="653"/>
      <c r="T7" s="648"/>
      <c r="U7" s="648"/>
      <c r="V7" s="648"/>
      <c r="X7" s="520"/>
      <c r="Y7" s="521"/>
    </row>
    <row r="8" spans="1:25" ht="15.75" customHeight="1" outlineLevel="1">
      <c r="A8" s="86" t="s">
        <v>152</v>
      </c>
      <c r="B8" s="654" t="s">
        <v>68</v>
      </c>
      <c r="C8" s="87">
        <v>0.7319444444444445</v>
      </c>
      <c r="D8" s="87">
        <v>0</v>
      </c>
      <c r="E8" s="87">
        <v>0.26805555555555555</v>
      </c>
      <c r="F8" s="87">
        <f t="shared" si="0"/>
        <v>0.7319444444444445</v>
      </c>
      <c r="G8" s="88">
        <v>5.27</v>
      </c>
      <c r="H8" s="89"/>
      <c r="I8" s="90">
        <v>1.93</v>
      </c>
      <c r="J8" s="89">
        <v>7.199999999999999</v>
      </c>
      <c r="K8" s="89">
        <v>0.93</v>
      </c>
      <c r="L8" s="24">
        <f t="shared" si="1"/>
        <v>8.129999999999999</v>
      </c>
      <c r="M8" s="25"/>
      <c r="N8" s="84"/>
      <c r="O8" s="520"/>
      <c r="P8" s="521"/>
      <c r="Q8" s="521"/>
      <c r="R8" s="521"/>
      <c r="S8" s="653"/>
      <c r="T8" s="648"/>
      <c r="U8" s="648"/>
      <c r="V8" s="648"/>
      <c r="X8" s="520"/>
      <c r="Y8" s="521"/>
    </row>
    <row r="9" spans="1:25" ht="15.75" customHeight="1" outlineLevel="1">
      <c r="A9" s="91" t="s">
        <v>156</v>
      </c>
      <c r="B9" s="655" t="s">
        <v>84</v>
      </c>
      <c r="C9" s="80">
        <v>0.5991605456453306</v>
      </c>
      <c r="D9" s="80">
        <v>0.08499475341028333</v>
      </c>
      <c r="E9" s="80">
        <v>0.31584470094438616</v>
      </c>
      <c r="F9" s="80">
        <f t="shared" si="0"/>
        <v>0.6841552990556139</v>
      </c>
      <c r="G9" s="81">
        <v>5.71</v>
      </c>
      <c r="H9" s="82">
        <v>0.81</v>
      </c>
      <c r="I9" s="83">
        <v>3.01</v>
      </c>
      <c r="J9" s="82">
        <v>9.53</v>
      </c>
      <c r="K9" s="82">
        <v>0.9</v>
      </c>
      <c r="L9" s="18">
        <f t="shared" si="1"/>
        <v>10.43</v>
      </c>
      <c r="M9" s="25"/>
      <c r="N9" s="84"/>
      <c r="O9" s="520"/>
      <c r="P9" s="521"/>
      <c r="Q9" s="521"/>
      <c r="R9" s="521"/>
      <c r="S9" s="653"/>
      <c r="T9" s="648"/>
      <c r="U9" s="648"/>
      <c r="V9" s="648"/>
      <c r="X9" s="520"/>
      <c r="Y9" s="521"/>
    </row>
    <row r="10" spans="1:25" ht="15.75" customHeight="1" outlineLevel="1">
      <c r="A10" s="86" t="s">
        <v>157</v>
      </c>
      <c r="B10" s="654" t="s">
        <v>55</v>
      </c>
      <c r="C10" s="87">
        <v>0.5688696144055813</v>
      </c>
      <c r="D10" s="87">
        <v>0.11949655887621381</v>
      </c>
      <c r="E10" s="87">
        <v>0.311633826718205</v>
      </c>
      <c r="F10" s="87">
        <f t="shared" si="0"/>
        <v>0.6883661732817951</v>
      </c>
      <c r="G10" s="88">
        <v>120.68</v>
      </c>
      <c r="H10" s="89">
        <v>25.349999999999998</v>
      </c>
      <c r="I10" s="90">
        <v>66.11</v>
      </c>
      <c r="J10" s="89">
        <v>212.14</v>
      </c>
      <c r="K10" s="89">
        <v>17.240000000000002</v>
      </c>
      <c r="L10" s="24">
        <f t="shared" si="1"/>
        <v>229.38</v>
      </c>
      <c r="M10" s="25"/>
      <c r="N10" s="84"/>
      <c r="O10" s="520"/>
      <c r="P10" s="521"/>
      <c r="Q10" s="521"/>
      <c r="R10" s="521"/>
      <c r="S10" s="653"/>
      <c r="T10" s="648"/>
      <c r="U10" s="648"/>
      <c r="V10" s="648"/>
      <c r="X10" s="520"/>
      <c r="Y10" s="521"/>
    </row>
    <row r="11" spans="1:25" ht="15.75" customHeight="1" outlineLevel="1">
      <c r="A11" s="91" t="s">
        <v>153</v>
      </c>
      <c r="B11" s="655" t="s">
        <v>34</v>
      </c>
      <c r="C11" s="80">
        <v>0.5219899847594165</v>
      </c>
      <c r="D11" s="80">
        <v>0.13564119311996517</v>
      </c>
      <c r="E11" s="80">
        <v>0.3423688221206183</v>
      </c>
      <c r="F11" s="80">
        <f t="shared" si="0"/>
        <v>0.6576311778793816</v>
      </c>
      <c r="G11" s="81">
        <v>47.95</v>
      </c>
      <c r="H11" s="82">
        <v>12.46</v>
      </c>
      <c r="I11" s="83">
        <v>31.45</v>
      </c>
      <c r="J11" s="82">
        <v>91.86</v>
      </c>
      <c r="K11" s="82">
        <v>7.15</v>
      </c>
      <c r="L11" s="18">
        <f t="shared" si="1"/>
        <v>99.01</v>
      </c>
      <c r="M11" s="25"/>
      <c r="N11" s="84"/>
      <c r="O11" s="520"/>
      <c r="P11" s="521"/>
      <c r="Q11" s="521"/>
      <c r="R11" s="521"/>
      <c r="S11" s="653"/>
      <c r="T11" s="648"/>
      <c r="U11" s="648"/>
      <c r="V11" s="648"/>
      <c r="X11" s="520"/>
      <c r="Y11" s="521"/>
    </row>
    <row r="12" spans="1:25" ht="15.75" customHeight="1" outlineLevel="1">
      <c r="A12" s="86" t="s">
        <v>158</v>
      </c>
      <c r="B12" s="654" t="s">
        <v>33</v>
      </c>
      <c r="C12" s="87">
        <v>0.461869618696187</v>
      </c>
      <c r="D12" s="87">
        <v>0.12300123001230014</v>
      </c>
      <c r="E12" s="87">
        <v>0.41512915129151295</v>
      </c>
      <c r="F12" s="87">
        <f t="shared" si="0"/>
        <v>0.5848708487084872</v>
      </c>
      <c r="G12" s="88">
        <v>7.51</v>
      </c>
      <c r="H12" s="89">
        <v>2</v>
      </c>
      <c r="I12" s="90">
        <v>6.75</v>
      </c>
      <c r="J12" s="89">
        <v>16.259999999999998</v>
      </c>
      <c r="K12" s="89">
        <v>1.75</v>
      </c>
      <c r="L12" s="24">
        <f t="shared" si="1"/>
        <v>18.009999999999998</v>
      </c>
      <c r="M12" s="25"/>
      <c r="N12" s="84"/>
      <c r="O12" s="520"/>
      <c r="P12" s="521"/>
      <c r="Q12" s="521"/>
      <c r="R12" s="521"/>
      <c r="S12" s="653"/>
      <c r="T12" s="648"/>
      <c r="U12" s="648"/>
      <c r="V12" s="648"/>
      <c r="X12" s="520"/>
      <c r="Y12" s="521"/>
    </row>
    <row r="13" spans="1:25" ht="15.75" customHeight="1" outlineLevel="1">
      <c r="A13" s="91" t="s">
        <v>103</v>
      </c>
      <c r="B13" s="655" t="s">
        <v>54</v>
      </c>
      <c r="C13" s="80">
        <v>0.4444444444444444</v>
      </c>
      <c r="D13" s="80">
        <v>0.24444444444444446</v>
      </c>
      <c r="E13" s="80">
        <v>0.3111111111111111</v>
      </c>
      <c r="F13" s="80">
        <f t="shared" si="0"/>
        <v>0.6888888888888889</v>
      </c>
      <c r="G13" s="81">
        <v>2</v>
      </c>
      <c r="H13" s="82">
        <v>1.1</v>
      </c>
      <c r="I13" s="83">
        <v>1.4</v>
      </c>
      <c r="J13" s="82">
        <v>4.5</v>
      </c>
      <c r="K13" s="82">
        <v>0.38</v>
      </c>
      <c r="L13" s="18">
        <f t="shared" si="1"/>
        <v>4.88</v>
      </c>
      <c r="M13" s="25"/>
      <c r="N13" s="84"/>
      <c r="O13" s="520"/>
      <c r="P13" s="521"/>
      <c r="Q13" s="521"/>
      <c r="R13" s="521"/>
      <c r="S13" s="653"/>
      <c r="T13" s="648"/>
      <c r="U13" s="648"/>
      <c r="V13" s="648"/>
      <c r="X13" s="520"/>
      <c r="Y13" s="521"/>
    </row>
    <row r="14" spans="1:25" ht="15.75" customHeight="1" outlineLevel="1">
      <c r="A14" s="86" t="s">
        <v>103</v>
      </c>
      <c r="B14" s="654" t="s">
        <v>50</v>
      </c>
      <c r="C14" s="87">
        <v>0.4433915211970075</v>
      </c>
      <c r="D14" s="87">
        <v>0.10723192019950124</v>
      </c>
      <c r="E14" s="87">
        <v>0.44937655860349124</v>
      </c>
      <c r="F14" s="87">
        <f t="shared" si="0"/>
        <v>0.5506234413965088</v>
      </c>
      <c r="G14" s="88">
        <v>26.67</v>
      </c>
      <c r="H14" s="89">
        <v>6.45</v>
      </c>
      <c r="I14" s="90">
        <v>27.03</v>
      </c>
      <c r="J14" s="89">
        <v>60.150000000000006</v>
      </c>
      <c r="K14" s="89">
        <v>4.8999999999999995</v>
      </c>
      <c r="L14" s="24">
        <f t="shared" si="1"/>
        <v>65.05000000000001</v>
      </c>
      <c r="M14" s="25"/>
      <c r="N14" s="84"/>
      <c r="O14" s="520"/>
      <c r="P14" s="521"/>
      <c r="Q14" s="521"/>
      <c r="R14" s="521"/>
      <c r="S14" s="653"/>
      <c r="T14" s="648"/>
      <c r="U14" s="648"/>
      <c r="V14" s="648"/>
      <c r="X14" s="520"/>
      <c r="Y14" s="521"/>
    </row>
    <row r="15" spans="1:25" ht="15.75" customHeight="1" outlineLevel="1">
      <c r="A15" s="91" t="s">
        <v>354</v>
      </c>
      <c r="B15" s="655" t="s">
        <v>58</v>
      </c>
      <c r="C15" s="80">
        <v>0.433993399339934</v>
      </c>
      <c r="D15" s="80">
        <v>0.24620462046204622</v>
      </c>
      <c r="E15" s="80">
        <v>0.3198019801980198</v>
      </c>
      <c r="F15" s="80">
        <f t="shared" si="0"/>
        <v>0.6801980198019802</v>
      </c>
      <c r="G15" s="81">
        <v>13.15</v>
      </c>
      <c r="H15" s="82">
        <v>7.46</v>
      </c>
      <c r="I15" s="83">
        <v>9.69</v>
      </c>
      <c r="J15" s="82">
        <v>30.299999999999997</v>
      </c>
      <c r="K15" s="82">
        <v>2.04</v>
      </c>
      <c r="L15" s="18">
        <f t="shared" si="1"/>
        <v>32.339999999999996</v>
      </c>
      <c r="M15" s="25"/>
      <c r="N15" s="84"/>
      <c r="O15" s="520"/>
      <c r="P15" s="521"/>
      <c r="Q15" s="521"/>
      <c r="R15" s="521"/>
      <c r="S15" s="653"/>
      <c r="T15" s="648"/>
      <c r="U15" s="648"/>
      <c r="V15" s="648"/>
      <c r="X15" s="520"/>
      <c r="Y15" s="521"/>
    </row>
    <row r="16" spans="1:25" ht="15.75" customHeight="1" outlineLevel="1">
      <c r="A16" s="86" t="s">
        <v>354</v>
      </c>
      <c r="B16" s="654" t="s">
        <v>62</v>
      </c>
      <c r="C16" s="87">
        <v>0.425531914893617</v>
      </c>
      <c r="D16" s="87">
        <v>0.15957446808510636</v>
      </c>
      <c r="E16" s="87">
        <v>0.4148936170212766</v>
      </c>
      <c r="F16" s="87">
        <f t="shared" si="0"/>
        <v>0.5851063829787234</v>
      </c>
      <c r="G16" s="88">
        <v>2</v>
      </c>
      <c r="H16" s="89">
        <v>0.75</v>
      </c>
      <c r="I16" s="90">
        <v>1.95</v>
      </c>
      <c r="J16" s="89">
        <v>4.7</v>
      </c>
      <c r="K16" s="89">
        <v>1.2</v>
      </c>
      <c r="L16" s="24">
        <f t="shared" si="1"/>
        <v>5.9</v>
      </c>
      <c r="M16" s="25"/>
      <c r="N16" s="84"/>
      <c r="O16" s="520"/>
      <c r="P16" s="521"/>
      <c r="Q16" s="521"/>
      <c r="R16" s="521"/>
      <c r="S16" s="653"/>
      <c r="T16" s="648"/>
      <c r="U16" s="648"/>
      <c r="V16" s="648"/>
      <c r="X16" s="520"/>
      <c r="Y16" s="521"/>
    </row>
    <row r="17" spans="1:25" ht="15.75" customHeight="1" outlineLevel="1">
      <c r="A17" s="91" t="s">
        <v>263</v>
      </c>
      <c r="B17" s="655" t="s">
        <v>36</v>
      </c>
      <c r="C17" s="80">
        <v>0.4100554387306442</v>
      </c>
      <c r="D17" s="80">
        <v>0.10112789141655515</v>
      </c>
      <c r="E17" s="80">
        <v>0.4888166698528006</v>
      </c>
      <c r="F17" s="80">
        <f t="shared" si="0"/>
        <v>0.5111833301471993</v>
      </c>
      <c r="G17" s="81">
        <v>21.45</v>
      </c>
      <c r="H17" s="82">
        <v>5.29</v>
      </c>
      <c r="I17" s="83">
        <v>25.57</v>
      </c>
      <c r="J17" s="82">
        <v>52.31</v>
      </c>
      <c r="K17" s="82">
        <v>5.91</v>
      </c>
      <c r="L17" s="18">
        <f t="shared" si="1"/>
        <v>58.22</v>
      </c>
      <c r="M17" s="25"/>
      <c r="N17" s="84"/>
      <c r="O17" s="520"/>
      <c r="P17" s="521"/>
      <c r="Q17" s="521"/>
      <c r="R17" s="521"/>
      <c r="S17" s="653"/>
      <c r="T17" s="648"/>
      <c r="U17" s="648"/>
      <c r="V17" s="648"/>
      <c r="X17" s="520"/>
      <c r="Y17" s="521"/>
    </row>
    <row r="18" spans="1:25" ht="15.75" customHeight="1" outlineLevel="1">
      <c r="A18" s="86" t="s">
        <v>263</v>
      </c>
      <c r="B18" s="654" t="s">
        <v>59</v>
      </c>
      <c r="C18" s="87">
        <v>0.408344733242134</v>
      </c>
      <c r="D18" s="87">
        <v>0.05540355677154583</v>
      </c>
      <c r="E18" s="87">
        <v>0.5362517099863201</v>
      </c>
      <c r="F18" s="87">
        <f t="shared" si="0"/>
        <v>0.46374829001367984</v>
      </c>
      <c r="G18" s="88">
        <v>5.97</v>
      </c>
      <c r="H18" s="89">
        <v>0.81</v>
      </c>
      <c r="I18" s="90">
        <v>7.84</v>
      </c>
      <c r="J18" s="89">
        <v>14.620000000000001</v>
      </c>
      <c r="K18" s="89">
        <v>1</v>
      </c>
      <c r="L18" s="24">
        <f t="shared" si="1"/>
        <v>15.620000000000001</v>
      </c>
      <c r="M18" s="25"/>
      <c r="N18" s="84"/>
      <c r="O18" s="520"/>
      <c r="P18" s="521"/>
      <c r="Q18" s="521"/>
      <c r="R18" s="521"/>
      <c r="S18" s="653"/>
      <c r="T18" s="648"/>
      <c r="U18" s="648"/>
      <c r="V18" s="648"/>
      <c r="X18" s="520"/>
      <c r="Y18" s="521"/>
    </row>
    <row r="19" spans="1:25" ht="15.75" customHeight="1" outlineLevel="1">
      <c r="A19" s="91" t="s">
        <v>117</v>
      </c>
      <c r="B19" s="655" t="s">
        <v>83</v>
      </c>
      <c r="C19" s="80">
        <v>0.375</v>
      </c>
      <c r="D19" s="80">
        <v>0.3125</v>
      </c>
      <c r="E19" s="80">
        <v>0.3125</v>
      </c>
      <c r="F19" s="80">
        <f t="shared" si="0"/>
        <v>0.6875</v>
      </c>
      <c r="G19" s="81">
        <v>3</v>
      </c>
      <c r="H19" s="82">
        <v>2.5</v>
      </c>
      <c r="I19" s="83">
        <v>2.5</v>
      </c>
      <c r="J19" s="82">
        <v>8</v>
      </c>
      <c r="K19" s="82">
        <v>0.53</v>
      </c>
      <c r="L19" s="18">
        <f t="shared" si="1"/>
        <v>8.53</v>
      </c>
      <c r="M19" s="25"/>
      <c r="N19" s="84"/>
      <c r="O19" s="520"/>
      <c r="P19" s="521"/>
      <c r="Q19" s="521"/>
      <c r="R19" s="521"/>
      <c r="S19" s="653"/>
      <c r="T19" s="648"/>
      <c r="U19" s="648"/>
      <c r="V19" s="648"/>
      <c r="X19" s="520"/>
      <c r="Y19" s="521"/>
    </row>
    <row r="20" spans="1:25" ht="15.75" customHeight="1" outlineLevel="1">
      <c r="A20" s="86" t="s">
        <v>118</v>
      </c>
      <c r="B20" s="654" t="s">
        <v>65</v>
      </c>
      <c r="C20" s="87">
        <v>0.37103448275862067</v>
      </c>
      <c r="D20" s="87">
        <v>0.27586206896551724</v>
      </c>
      <c r="E20" s="87">
        <v>0.3531034482758621</v>
      </c>
      <c r="F20" s="87">
        <f t="shared" si="0"/>
        <v>0.6468965517241378</v>
      </c>
      <c r="G20" s="88">
        <v>2.69</v>
      </c>
      <c r="H20" s="89">
        <v>2</v>
      </c>
      <c r="I20" s="90">
        <v>2.56</v>
      </c>
      <c r="J20" s="89">
        <v>7.25</v>
      </c>
      <c r="K20" s="89">
        <v>0</v>
      </c>
      <c r="L20" s="24">
        <f t="shared" si="1"/>
        <v>7.25</v>
      </c>
      <c r="M20" s="25"/>
      <c r="N20" s="84"/>
      <c r="O20" s="520"/>
      <c r="P20" s="521"/>
      <c r="Q20" s="521"/>
      <c r="R20" s="521"/>
      <c r="S20" s="653"/>
      <c r="T20" s="648"/>
      <c r="U20" s="648"/>
      <c r="V20" s="648"/>
      <c r="X20" s="520"/>
      <c r="Y20" s="521"/>
    </row>
    <row r="21" spans="1:25" ht="15.75" customHeight="1" outlineLevel="1">
      <c r="A21" s="91" t="s">
        <v>237</v>
      </c>
      <c r="B21" s="655" t="s">
        <v>64</v>
      </c>
      <c r="C21" s="80">
        <v>0.3604108309990663</v>
      </c>
      <c r="D21" s="80">
        <v>0.19607843137254902</v>
      </c>
      <c r="E21" s="80">
        <v>0.44351073762838467</v>
      </c>
      <c r="F21" s="80">
        <f t="shared" si="0"/>
        <v>0.5564892623716153</v>
      </c>
      <c r="G21" s="81">
        <v>3.8600000000000003</v>
      </c>
      <c r="H21" s="82">
        <v>2.1</v>
      </c>
      <c r="I21" s="83">
        <v>4.75</v>
      </c>
      <c r="J21" s="82">
        <v>10.71</v>
      </c>
      <c r="K21" s="82">
        <v>1.11</v>
      </c>
      <c r="L21" s="18">
        <f t="shared" si="1"/>
        <v>11.82</v>
      </c>
      <c r="M21" s="25"/>
      <c r="N21" s="84"/>
      <c r="O21" s="520"/>
      <c r="P21" s="521"/>
      <c r="Q21" s="521"/>
      <c r="R21" s="521"/>
      <c r="S21" s="653"/>
      <c r="T21" s="648"/>
      <c r="U21" s="648"/>
      <c r="V21" s="648"/>
      <c r="X21" s="520"/>
      <c r="Y21" s="521"/>
    </row>
    <row r="22" spans="1:25" ht="15.75" customHeight="1" outlineLevel="1">
      <c r="A22" s="86" t="s">
        <v>237</v>
      </c>
      <c r="B22" s="654" t="s">
        <v>42</v>
      </c>
      <c r="C22" s="87">
        <v>0.35945895868074856</v>
      </c>
      <c r="D22" s="87">
        <v>0.3652028904947193</v>
      </c>
      <c r="E22" s="87">
        <v>0.27533815082453217</v>
      </c>
      <c r="F22" s="87">
        <f t="shared" si="0"/>
        <v>0.7246618491754679</v>
      </c>
      <c r="G22" s="88">
        <v>19.4</v>
      </c>
      <c r="H22" s="89">
        <v>19.71</v>
      </c>
      <c r="I22" s="90">
        <v>14.86</v>
      </c>
      <c r="J22" s="89">
        <v>53.97</v>
      </c>
      <c r="K22" s="89">
        <v>7.92</v>
      </c>
      <c r="L22" s="24">
        <f t="shared" si="1"/>
        <v>61.89</v>
      </c>
      <c r="M22" s="25"/>
      <c r="N22" s="84"/>
      <c r="O22" s="520"/>
      <c r="P22" s="521"/>
      <c r="Q22" s="521"/>
      <c r="R22" s="521"/>
      <c r="S22" s="653"/>
      <c r="T22" s="648"/>
      <c r="U22" s="648"/>
      <c r="V22" s="648"/>
      <c r="X22" s="520"/>
      <c r="Y22" s="521"/>
    </row>
    <row r="23" spans="1:25" ht="15.75" customHeight="1" outlineLevel="1">
      <c r="A23" s="91" t="s">
        <v>355</v>
      </c>
      <c r="B23" s="655" t="s">
        <v>25</v>
      </c>
      <c r="C23" s="80">
        <v>0.34981763153810336</v>
      </c>
      <c r="D23" s="80">
        <v>0.126765481918361</v>
      </c>
      <c r="E23" s="80">
        <v>0.5234168865435356</v>
      </c>
      <c r="F23" s="80">
        <f t="shared" si="0"/>
        <v>0.47658311345646437</v>
      </c>
      <c r="G23" s="81">
        <v>180.31</v>
      </c>
      <c r="H23" s="82">
        <v>65.34</v>
      </c>
      <c r="I23" s="83">
        <v>269.79</v>
      </c>
      <c r="J23" s="82">
        <v>515.44</v>
      </c>
      <c r="K23" s="82">
        <v>36.41</v>
      </c>
      <c r="L23" s="18">
        <f t="shared" si="1"/>
        <v>551.85</v>
      </c>
      <c r="M23" s="25"/>
      <c r="N23" s="84"/>
      <c r="O23" s="520"/>
      <c r="P23" s="521"/>
      <c r="Q23" s="521"/>
      <c r="R23" s="521"/>
      <c r="S23" s="653"/>
      <c r="T23" s="648"/>
      <c r="U23" s="648"/>
      <c r="V23" s="648"/>
      <c r="X23" s="520"/>
      <c r="Y23" s="521"/>
    </row>
    <row r="24" spans="1:25" ht="15.75" customHeight="1" outlineLevel="1">
      <c r="A24" s="86" t="s">
        <v>355</v>
      </c>
      <c r="B24" s="654" t="s">
        <v>43</v>
      </c>
      <c r="C24" s="87">
        <v>0.34951456310679613</v>
      </c>
      <c r="D24" s="87">
        <v>0.04854368932038835</v>
      </c>
      <c r="E24" s="87">
        <v>0.6019417475728155</v>
      </c>
      <c r="F24" s="87">
        <f t="shared" si="0"/>
        <v>0.39805825242718446</v>
      </c>
      <c r="G24" s="88">
        <v>1.8</v>
      </c>
      <c r="H24" s="89">
        <v>0.25</v>
      </c>
      <c r="I24" s="90">
        <v>3.1</v>
      </c>
      <c r="J24" s="89">
        <v>5.15</v>
      </c>
      <c r="K24" s="89">
        <v>0</v>
      </c>
      <c r="L24" s="24">
        <f t="shared" si="1"/>
        <v>5.15</v>
      </c>
      <c r="M24" s="25"/>
      <c r="N24" s="84"/>
      <c r="O24" s="520"/>
      <c r="P24" s="521"/>
      <c r="Q24" s="521"/>
      <c r="R24" s="521"/>
      <c r="S24" s="653"/>
      <c r="T24" s="648"/>
      <c r="U24" s="648"/>
      <c r="V24" s="648"/>
      <c r="X24" s="520"/>
      <c r="Y24" s="521"/>
    </row>
    <row r="25" spans="1:25" ht="15.75" customHeight="1" outlineLevel="1">
      <c r="A25" s="91" t="s">
        <v>355</v>
      </c>
      <c r="B25" s="655" t="s">
        <v>207</v>
      </c>
      <c r="C25" s="80">
        <v>0.3457789221997425</v>
      </c>
      <c r="D25" s="80">
        <v>0.23266507265035863</v>
      </c>
      <c r="E25" s="80">
        <v>0.4215560051498988</v>
      </c>
      <c r="F25" s="80">
        <f t="shared" si="0"/>
        <v>0.5784439948501011</v>
      </c>
      <c r="G25" s="81">
        <v>18.8</v>
      </c>
      <c r="H25" s="82">
        <v>12.65</v>
      </c>
      <c r="I25" s="83">
        <v>22.92</v>
      </c>
      <c r="J25" s="82">
        <v>54.370000000000005</v>
      </c>
      <c r="K25" s="82">
        <v>4</v>
      </c>
      <c r="L25" s="18">
        <f t="shared" si="1"/>
        <v>58.370000000000005</v>
      </c>
      <c r="M25" s="25"/>
      <c r="N25" s="84"/>
      <c r="O25" s="520"/>
      <c r="P25" s="521"/>
      <c r="Q25" s="521"/>
      <c r="R25" s="521"/>
      <c r="S25" s="653"/>
      <c r="T25" s="648"/>
      <c r="U25" s="648"/>
      <c r="V25" s="648"/>
      <c r="X25" s="520"/>
      <c r="Y25" s="521"/>
    </row>
    <row r="26" spans="1:25" ht="15.75" customHeight="1" outlineLevel="1">
      <c r="A26" s="86" t="s">
        <v>166</v>
      </c>
      <c r="B26" s="654" t="s">
        <v>86</v>
      </c>
      <c r="C26" s="87">
        <v>0.3365853658536585</v>
      </c>
      <c r="D26" s="87">
        <v>0.3146341463414634</v>
      </c>
      <c r="E26" s="87">
        <v>0.348780487804878</v>
      </c>
      <c r="F26" s="87">
        <f t="shared" si="0"/>
        <v>0.6512195121951219</v>
      </c>
      <c r="G26" s="88">
        <v>4.14</v>
      </c>
      <c r="H26" s="89">
        <v>3.87</v>
      </c>
      <c r="I26" s="90">
        <v>4.29</v>
      </c>
      <c r="J26" s="89">
        <v>12.3</v>
      </c>
      <c r="K26" s="89">
        <v>1.88</v>
      </c>
      <c r="L26" s="24">
        <f t="shared" si="1"/>
        <v>14.18</v>
      </c>
      <c r="M26" s="25"/>
      <c r="N26" s="84"/>
      <c r="O26" s="520"/>
      <c r="P26" s="521"/>
      <c r="Q26" s="521"/>
      <c r="R26" s="521"/>
      <c r="S26" s="653"/>
      <c r="T26" s="648"/>
      <c r="U26" s="648"/>
      <c r="V26" s="648"/>
      <c r="X26" s="520"/>
      <c r="Y26" s="521"/>
    </row>
    <row r="27" spans="1:25" ht="15.75" customHeight="1" outlineLevel="1">
      <c r="A27" s="91" t="s">
        <v>121</v>
      </c>
      <c r="B27" s="655" t="s">
        <v>75</v>
      </c>
      <c r="C27" s="80">
        <v>0.3257251211461479</v>
      </c>
      <c r="D27" s="80">
        <v>0.1868108715499684</v>
      </c>
      <c r="E27" s="80">
        <v>0.48746400730388373</v>
      </c>
      <c r="F27" s="80">
        <f t="shared" si="0"/>
        <v>0.5125359926961163</v>
      </c>
      <c r="G27" s="81">
        <v>46.379999999999995</v>
      </c>
      <c r="H27" s="82">
        <v>26.599999999999998</v>
      </c>
      <c r="I27" s="83">
        <v>69.41</v>
      </c>
      <c r="J27" s="82">
        <v>142.39</v>
      </c>
      <c r="K27" s="82">
        <v>11.38</v>
      </c>
      <c r="L27" s="18">
        <f t="shared" si="1"/>
        <v>153.76999999999998</v>
      </c>
      <c r="M27" s="25"/>
      <c r="N27" s="84"/>
      <c r="O27" s="520"/>
      <c r="P27" s="521"/>
      <c r="Q27" s="521"/>
      <c r="R27" s="521"/>
      <c r="S27" s="653"/>
      <c r="T27" s="648"/>
      <c r="U27" s="648"/>
      <c r="V27" s="648"/>
      <c r="X27" s="520"/>
      <c r="Y27" s="521"/>
    </row>
    <row r="28" spans="1:25" ht="15.75" customHeight="1" outlineLevel="1">
      <c r="A28" s="86" t="s">
        <v>272</v>
      </c>
      <c r="B28" s="654" t="s">
        <v>28</v>
      </c>
      <c r="C28" s="87">
        <v>0.3188507906685455</v>
      </c>
      <c r="D28" s="87">
        <v>0.23743541568811652</v>
      </c>
      <c r="E28" s="87">
        <v>0.4437137936433381</v>
      </c>
      <c r="F28" s="87">
        <f t="shared" si="0"/>
        <v>0.556286206356662</v>
      </c>
      <c r="G28" s="88">
        <v>40.73</v>
      </c>
      <c r="H28" s="89">
        <v>30.33</v>
      </c>
      <c r="I28" s="90">
        <v>56.68</v>
      </c>
      <c r="J28" s="89">
        <v>127.73999999999998</v>
      </c>
      <c r="K28" s="89">
        <v>13.82</v>
      </c>
      <c r="L28" s="24">
        <f t="shared" si="1"/>
        <v>141.55999999999997</v>
      </c>
      <c r="M28" s="25"/>
      <c r="N28" s="84"/>
      <c r="O28" s="520"/>
      <c r="P28" s="521"/>
      <c r="Q28" s="521"/>
      <c r="R28" s="521"/>
      <c r="S28" s="653"/>
      <c r="T28" s="648"/>
      <c r="U28" s="648"/>
      <c r="V28" s="648"/>
      <c r="X28" s="520"/>
      <c r="Y28" s="521"/>
    </row>
    <row r="29" spans="1:25" ht="15.75" customHeight="1" outlineLevel="1">
      <c r="A29" s="91" t="s">
        <v>272</v>
      </c>
      <c r="B29" s="655" t="s">
        <v>56</v>
      </c>
      <c r="C29" s="80">
        <v>0.3161688980432543</v>
      </c>
      <c r="D29" s="80">
        <v>0.12744593202883628</v>
      </c>
      <c r="E29" s="80">
        <v>0.5563851699279093</v>
      </c>
      <c r="F29" s="80">
        <f t="shared" si="0"/>
        <v>0.44361483007209057</v>
      </c>
      <c r="G29" s="81">
        <v>12.28</v>
      </c>
      <c r="H29" s="82">
        <v>4.950000000000001</v>
      </c>
      <c r="I29" s="83">
        <v>21.61</v>
      </c>
      <c r="J29" s="82">
        <v>38.84</v>
      </c>
      <c r="K29" s="82">
        <v>5.25</v>
      </c>
      <c r="L29" s="18">
        <f t="shared" si="1"/>
        <v>44.09</v>
      </c>
      <c r="M29" s="25"/>
      <c r="N29" s="84"/>
      <c r="O29" s="520"/>
      <c r="P29" s="521"/>
      <c r="Q29" s="521"/>
      <c r="R29" s="521"/>
      <c r="S29" s="653"/>
      <c r="T29" s="648"/>
      <c r="U29" s="648"/>
      <c r="V29" s="648"/>
      <c r="X29" s="520"/>
      <c r="Y29" s="521"/>
    </row>
    <row r="30" spans="1:25" ht="15.75" customHeight="1" outlineLevel="1">
      <c r="A30" s="86" t="s">
        <v>356</v>
      </c>
      <c r="B30" s="654" t="s">
        <v>29</v>
      </c>
      <c r="C30" s="87">
        <v>0.3134704154427193</v>
      </c>
      <c r="D30" s="87">
        <v>0.22240872849349563</v>
      </c>
      <c r="E30" s="87">
        <v>0.46412085606378506</v>
      </c>
      <c r="F30" s="87">
        <f t="shared" si="0"/>
        <v>0.5358791439362149</v>
      </c>
      <c r="G30" s="88">
        <v>44.82</v>
      </c>
      <c r="H30" s="89">
        <v>31.800000000000004</v>
      </c>
      <c r="I30" s="90">
        <v>66.35999999999999</v>
      </c>
      <c r="J30" s="89">
        <v>142.98</v>
      </c>
      <c r="K30" s="89">
        <v>11.209999999999999</v>
      </c>
      <c r="L30" s="24">
        <f t="shared" si="1"/>
        <v>154.19</v>
      </c>
      <c r="M30" s="25"/>
      <c r="N30" s="84"/>
      <c r="O30" s="520"/>
      <c r="P30" s="521"/>
      <c r="Q30" s="521"/>
      <c r="R30" s="521"/>
      <c r="S30" s="653"/>
      <c r="T30" s="648"/>
      <c r="U30" s="648"/>
      <c r="V30" s="648"/>
      <c r="X30" s="520"/>
      <c r="Y30" s="521"/>
    </row>
    <row r="31" spans="1:25" ht="15.75" customHeight="1" outlineLevel="1">
      <c r="A31" s="91" t="s">
        <v>356</v>
      </c>
      <c r="B31" s="655" t="s">
        <v>61</v>
      </c>
      <c r="C31" s="80">
        <v>0.3129770992366412</v>
      </c>
      <c r="D31" s="80">
        <v>0</v>
      </c>
      <c r="E31" s="80">
        <v>0.6870229007633588</v>
      </c>
      <c r="F31" s="80">
        <f t="shared" si="0"/>
        <v>0.3129770992366412</v>
      </c>
      <c r="G31" s="81">
        <v>2.05</v>
      </c>
      <c r="H31" s="82"/>
      <c r="I31" s="83">
        <v>4.5</v>
      </c>
      <c r="J31" s="82">
        <v>6.55</v>
      </c>
      <c r="K31" s="82">
        <v>0</v>
      </c>
      <c r="L31" s="18">
        <f t="shared" si="1"/>
        <v>6.55</v>
      </c>
      <c r="M31" s="25"/>
      <c r="N31" s="84"/>
      <c r="O31" s="520"/>
      <c r="P31" s="521"/>
      <c r="Q31" s="521"/>
      <c r="R31" s="521"/>
      <c r="S31" s="653"/>
      <c r="T31" s="648"/>
      <c r="U31" s="648"/>
      <c r="V31" s="648"/>
      <c r="X31" s="520"/>
      <c r="Y31" s="521"/>
    </row>
    <row r="32" spans="1:25" ht="15.75" customHeight="1" outlineLevel="1">
      <c r="A32" s="86" t="s">
        <v>356</v>
      </c>
      <c r="B32" s="654" t="s">
        <v>51</v>
      </c>
      <c r="C32" s="87">
        <v>0.3129310344827586</v>
      </c>
      <c r="D32" s="87">
        <v>0.014655172413793105</v>
      </c>
      <c r="E32" s="87">
        <v>0.6724137931034483</v>
      </c>
      <c r="F32" s="87">
        <f t="shared" si="0"/>
        <v>0.3275862068965517</v>
      </c>
      <c r="G32" s="88">
        <v>3.63</v>
      </c>
      <c r="H32" s="89">
        <v>0.17</v>
      </c>
      <c r="I32" s="90">
        <v>7.8</v>
      </c>
      <c r="J32" s="89">
        <v>11.6</v>
      </c>
      <c r="K32" s="89">
        <v>1.5</v>
      </c>
      <c r="L32" s="24">
        <f t="shared" si="1"/>
        <v>13.1</v>
      </c>
      <c r="M32" s="25"/>
      <c r="N32" s="84"/>
      <c r="O32" s="520"/>
      <c r="P32" s="521"/>
      <c r="Q32" s="521"/>
      <c r="R32" s="521"/>
      <c r="S32" s="653"/>
      <c r="T32" s="648"/>
      <c r="U32" s="648"/>
      <c r="V32" s="648"/>
      <c r="X32" s="520"/>
      <c r="Y32" s="521"/>
    </row>
    <row r="33" spans="1:25" ht="15.75" customHeight="1" outlineLevel="1">
      <c r="A33" s="91" t="s">
        <v>127</v>
      </c>
      <c r="B33" s="655" t="s">
        <v>82</v>
      </c>
      <c r="C33" s="80">
        <v>0.3047619047619048</v>
      </c>
      <c r="D33" s="80">
        <v>0.3047619047619048</v>
      </c>
      <c r="E33" s="80">
        <v>0.3904761904761905</v>
      </c>
      <c r="F33" s="80">
        <f t="shared" si="0"/>
        <v>0.6095238095238096</v>
      </c>
      <c r="G33" s="81">
        <v>8</v>
      </c>
      <c r="H33" s="82">
        <v>8</v>
      </c>
      <c r="I33" s="83">
        <v>10.25</v>
      </c>
      <c r="J33" s="82">
        <v>26.25</v>
      </c>
      <c r="K33" s="82">
        <v>3.18</v>
      </c>
      <c r="L33" s="18">
        <f t="shared" si="1"/>
        <v>29.43</v>
      </c>
      <c r="M33" s="25"/>
      <c r="N33" s="84"/>
      <c r="O33" s="520"/>
      <c r="P33" s="521"/>
      <c r="Q33" s="521"/>
      <c r="R33" s="521"/>
      <c r="S33" s="653"/>
      <c r="T33" s="648"/>
      <c r="U33" s="648"/>
      <c r="V33" s="648"/>
      <c r="X33" s="520"/>
      <c r="Y33" s="521"/>
    </row>
    <row r="34" spans="1:25" ht="15.75" customHeight="1" outlineLevel="1">
      <c r="A34" s="86" t="s">
        <v>326</v>
      </c>
      <c r="B34" s="654" t="s">
        <v>26</v>
      </c>
      <c r="C34" s="87">
        <v>0.294273127753304</v>
      </c>
      <c r="D34" s="87">
        <v>0.37488986784140976</v>
      </c>
      <c r="E34" s="87">
        <v>0.33083700440528635</v>
      </c>
      <c r="F34" s="87">
        <f t="shared" si="0"/>
        <v>0.6691629955947138</v>
      </c>
      <c r="G34" s="88">
        <v>40.08</v>
      </c>
      <c r="H34" s="89">
        <v>51.06</v>
      </c>
      <c r="I34" s="90">
        <v>45.059999999999995</v>
      </c>
      <c r="J34" s="89">
        <v>136.2</v>
      </c>
      <c r="K34" s="89">
        <v>13.13</v>
      </c>
      <c r="L34" s="24">
        <f t="shared" si="1"/>
        <v>149.32999999999998</v>
      </c>
      <c r="M34" s="25"/>
      <c r="N34" s="84"/>
      <c r="O34" s="520"/>
      <c r="P34" s="521"/>
      <c r="Q34" s="521"/>
      <c r="R34" s="521"/>
      <c r="S34" s="653"/>
      <c r="T34" s="648"/>
      <c r="U34" s="648"/>
      <c r="V34" s="648"/>
      <c r="X34" s="520"/>
      <c r="Y34" s="521"/>
    </row>
    <row r="35" spans="1:25" ht="15.75" customHeight="1" outlineLevel="1">
      <c r="A35" s="91" t="s">
        <v>326</v>
      </c>
      <c r="B35" s="655" t="s">
        <v>206</v>
      </c>
      <c r="C35" s="80">
        <v>0.2854571973847482</v>
      </c>
      <c r="D35" s="80">
        <v>0.2193575072383841</v>
      </c>
      <c r="E35" s="80">
        <v>0.49518529537686773</v>
      </c>
      <c r="F35" s="80">
        <f t="shared" si="0"/>
        <v>0.5048147046231323</v>
      </c>
      <c r="G35" s="81">
        <v>393.38</v>
      </c>
      <c r="H35" s="82">
        <v>302.29</v>
      </c>
      <c r="I35" s="83">
        <v>682.4000000000002</v>
      </c>
      <c r="J35" s="82">
        <v>1378.0700000000002</v>
      </c>
      <c r="K35" s="82">
        <v>91.52</v>
      </c>
      <c r="L35" s="18">
        <f t="shared" si="1"/>
        <v>1469.5900000000001</v>
      </c>
      <c r="M35" s="25"/>
      <c r="N35" s="84"/>
      <c r="O35" s="520"/>
      <c r="P35" s="521"/>
      <c r="Q35" s="521"/>
      <c r="R35" s="521"/>
      <c r="S35" s="653"/>
      <c r="T35" s="648"/>
      <c r="U35" s="648"/>
      <c r="V35" s="648"/>
      <c r="X35" s="520"/>
      <c r="Y35" s="521"/>
    </row>
    <row r="36" spans="1:25" ht="15.75" customHeight="1" outlineLevel="1">
      <c r="A36" s="86" t="s">
        <v>357</v>
      </c>
      <c r="B36" s="654" t="s">
        <v>71</v>
      </c>
      <c r="C36" s="87">
        <v>0.28286014721345953</v>
      </c>
      <c r="D36" s="87">
        <v>0.07886435331230283</v>
      </c>
      <c r="E36" s="87">
        <v>0.6382754994742377</v>
      </c>
      <c r="F36" s="87">
        <f t="shared" si="0"/>
        <v>0.3617245005257624</v>
      </c>
      <c r="G36" s="88">
        <v>2.69</v>
      </c>
      <c r="H36" s="89">
        <v>0.75</v>
      </c>
      <c r="I36" s="90">
        <v>6.07</v>
      </c>
      <c r="J36" s="89">
        <v>9.51</v>
      </c>
      <c r="K36" s="89">
        <v>1</v>
      </c>
      <c r="L36" s="24">
        <f t="shared" si="1"/>
        <v>10.51</v>
      </c>
      <c r="M36" s="25"/>
      <c r="N36" s="84"/>
      <c r="O36" s="520"/>
      <c r="P36" s="521"/>
      <c r="Q36" s="521"/>
      <c r="R36" s="521"/>
      <c r="S36" s="653"/>
      <c r="T36" s="648"/>
      <c r="U36" s="648"/>
      <c r="V36" s="648"/>
      <c r="X36" s="520"/>
      <c r="Y36" s="521"/>
    </row>
    <row r="37" spans="1:25" ht="15.75" customHeight="1" outlineLevel="1">
      <c r="A37" s="91" t="s">
        <v>357</v>
      </c>
      <c r="B37" s="655" t="s">
        <v>35</v>
      </c>
      <c r="C37" s="80">
        <v>0.2818725099601594</v>
      </c>
      <c r="D37" s="80">
        <v>0.23705179282868527</v>
      </c>
      <c r="E37" s="80">
        <v>0.48107569721115545</v>
      </c>
      <c r="F37" s="80">
        <f t="shared" si="0"/>
        <v>0.5189243027888446</v>
      </c>
      <c r="G37" s="81">
        <v>2.83</v>
      </c>
      <c r="H37" s="82">
        <v>2.38</v>
      </c>
      <c r="I37" s="83">
        <v>4.83</v>
      </c>
      <c r="J37" s="82">
        <v>10.04</v>
      </c>
      <c r="K37" s="82">
        <v>1</v>
      </c>
      <c r="L37" s="18">
        <f t="shared" si="1"/>
        <v>11.04</v>
      </c>
      <c r="M37" s="25"/>
      <c r="N37" s="84"/>
      <c r="O37" s="520"/>
      <c r="P37" s="521"/>
      <c r="Q37" s="521"/>
      <c r="R37" s="521"/>
      <c r="S37" s="653"/>
      <c r="T37" s="648"/>
      <c r="U37" s="648"/>
      <c r="V37" s="648"/>
      <c r="X37" s="520"/>
      <c r="Y37" s="521"/>
    </row>
    <row r="38" spans="1:25" ht="15.75" customHeight="1" outlineLevel="1">
      <c r="A38" s="86" t="s">
        <v>357</v>
      </c>
      <c r="B38" s="654" t="s">
        <v>57</v>
      </c>
      <c r="C38" s="87">
        <v>0.27943303442291006</v>
      </c>
      <c r="D38" s="87">
        <v>0.16719699161122362</v>
      </c>
      <c r="E38" s="87">
        <v>0.5533699739658663</v>
      </c>
      <c r="F38" s="87">
        <f t="shared" si="0"/>
        <v>0.4466300260341337</v>
      </c>
      <c r="G38" s="88">
        <v>9.66</v>
      </c>
      <c r="H38" s="89">
        <v>5.78</v>
      </c>
      <c r="I38" s="90">
        <v>19.13</v>
      </c>
      <c r="J38" s="89">
        <v>34.57</v>
      </c>
      <c r="K38" s="89">
        <v>2.75</v>
      </c>
      <c r="L38" s="24">
        <f t="shared" si="1"/>
        <v>37.32</v>
      </c>
      <c r="M38" s="25"/>
      <c r="N38" s="84"/>
      <c r="O38" s="520"/>
      <c r="P38" s="521"/>
      <c r="Q38" s="521"/>
      <c r="R38" s="521"/>
      <c r="S38" s="653"/>
      <c r="T38" s="648"/>
      <c r="U38" s="648"/>
      <c r="V38" s="648"/>
      <c r="X38" s="520"/>
      <c r="Y38" s="521"/>
    </row>
    <row r="39" spans="1:25" ht="15.75" customHeight="1" outlineLevel="1">
      <c r="A39" s="91" t="s">
        <v>357</v>
      </c>
      <c r="B39" s="655" t="s">
        <v>72</v>
      </c>
      <c r="C39" s="80">
        <v>0.2760312835454685</v>
      </c>
      <c r="D39" s="80">
        <v>0.17942033430455454</v>
      </c>
      <c r="E39" s="80">
        <v>0.544548382149977</v>
      </c>
      <c r="F39" s="80">
        <f aca="true" t="shared" si="2" ref="F39:F67">+D39+C39</f>
        <v>0.4554516178500231</v>
      </c>
      <c r="G39" s="81">
        <v>18</v>
      </c>
      <c r="H39" s="82">
        <v>11.7</v>
      </c>
      <c r="I39" s="83">
        <v>35.51</v>
      </c>
      <c r="J39" s="82">
        <v>65.21</v>
      </c>
      <c r="K39" s="82">
        <v>2.34</v>
      </c>
      <c r="L39" s="18">
        <f aca="true" t="shared" si="3" ref="L39:L67">+K39+J39</f>
        <v>67.55</v>
      </c>
      <c r="M39" s="25"/>
      <c r="N39" s="84"/>
      <c r="O39" s="520"/>
      <c r="P39" s="521"/>
      <c r="Q39" s="521"/>
      <c r="R39" s="521"/>
      <c r="S39" s="653"/>
      <c r="T39" s="648"/>
      <c r="U39" s="648"/>
      <c r="V39" s="648"/>
      <c r="X39" s="520"/>
      <c r="Y39" s="521"/>
    </row>
    <row r="40" spans="1:25" ht="15.75" customHeight="1" outlineLevel="1">
      <c r="A40" s="86" t="s">
        <v>173</v>
      </c>
      <c r="B40" s="654" t="s">
        <v>39</v>
      </c>
      <c r="C40" s="87">
        <v>0.2723330442324371</v>
      </c>
      <c r="D40" s="87">
        <v>0.3816131830008673</v>
      </c>
      <c r="E40" s="87">
        <v>0.3460537727666956</v>
      </c>
      <c r="F40" s="87">
        <f t="shared" si="2"/>
        <v>0.6539462272333043</v>
      </c>
      <c r="G40" s="88">
        <v>6.28</v>
      </c>
      <c r="H40" s="89">
        <v>8.8</v>
      </c>
      <c r="I40" s="90">
        <v>7.98</v>
      </c>
      <c r="J40" s="89">
        <v>23.060000000000002</v>
      </c>
      <c r="K40" s="89">
        <v>3.97</v>
      </c>
      <c r="L40" s="24">
        <f t="shared" si="3"/>
        <v>27.03</v>
      </c>
      <c r="M40" s="25"/>
      <c r="N40" s="84"/>
      <c r="O40" s="520"/>
      <c r="P40" s="521"/>
      <c r="Q40" s="521"/>
      <c r="R40" s="521"/>
      <c r="S40" s="653"/>
      <c r="T40" s="648"/>
      <c r="U40" s="648"/>
      <c r="V40" s="648"/>
      <c r="X40" s="520"/>
      <c r="Y40" s="521"/>
    </row>
    <row r="41" spans="1:25" ht="15.75" customHeight="1" outlineLevel="1">
      <c r="A41" s="91" t="s">
        <v>174</v>
      </c>
      <c r="B41" s="656" t="s">
        <v>85</v>
      </c>
      <c r="C41" s="80">
        <v>0.262609649122807</v>
      </c>
      <c r="D41" s="80">
        <v>0.18366228070175436</v>
      </c>
      <c r="E41" s="80">
        <v>0.5537280701754386</v>
      </c>
      <c r="F41" s="80">
        <f t="shared" si="2"/>
        <v>0.4462719298245613</v>
      </c>
      <c r="G41" s="81">
        <v>4.79</v>
      </c>
      <c r="H41" s="82">
        <v>3.3499999999999996</v>
      </c>
      <c r="I41" s="83">
        <v>10.100000000000001</v>
      </c>
      <c r="J41" s="82">
        <v>18.240000000000002</v>
      </c>
      <c r="K41" s="82">
        <v>0.35</v>
      </c>
      <c r="L41" s="18">
        <f t="shared" si="3"/>
        <v>18.590000000000003</v>
      </c>
      <c r="M41" s="25"/>
      <c r="N41" s="84"/>
      <c r="O41" s="520"/>
      <c r="P41" s="521"/>
      <c r="Q41" s="521"/>
      <c r="R41" s="521"/>
      <c r="S41" s="653"/>
      <c r="T41" s="648"/>
      <c r="U41" s="648"/>
      <c r="V41" s="648"/>
      <c r="X41" s="520"/>
      <c r="Y41" s="521"/>
    </row>
    <row r="42" spans="1:25" ht="15.75" customHeight="1" outlineLevel="1">
      <c r="A42" s="86" t="s">
        <v>154</v>
      </c>
      <c r="B42" s="654" t="s">
        <v>49</v>
      </c>
      <c r="C42" s="87">
        <v>0.25</v>
      </c>
      <c r="D42" s="87">
        <v>0.25</v>
      </c>
      <c r="E42" s="87">
        <v>0.5</v>
      </c>
      <c r="F42" s="87">
        <f t="shared" si="2"/>
        <v>0.5</v>
      </c>
      <c r="G42" s="88">
        <v>2</v>
      </c>
      <c r="H42" s="89">
        <v>2</v>
      </c>
      <c r="I42" s="90">
        <v>4</v>
      </c>
      <c r="J42" s="89">
        <v>8</v>
      </c>
      <c r="K42" s="89">
        <v>1</v>
      </c>
      <c r="L42" s="24">
        <f t="shared" si="3"/>
        <v>9</v>
      </c>
      <c r="M42" s="25"/>
      <c r="N42" s="84"/>
      <c r="O42" s="520"/>
      <c r="P42" s="521"/>
      <c r="Q42" s="521"/>
      <c r="R42" s="521"/>
      <c r="S42" s="653"/>
      <c r="T42" s="648"/>
      <c r="U42" s="648"/>
      <c r="V42" s="648"/>
      <c r="X42" s="520"/>
      <c r="Y42" s="521"/>
    </row>
    <row r="43" spans="1:25" ht="15.75" customHeight="1" outlineLevel="1">
      <c r="A43" s="91" t="s">
        <v>289</v>
      </c>
      <c r="B43" s="655" t="s">
        <v>45</v>
      </c>
      <c r="C43" s="80">
        <v>0.24242424242424243</v>
      </c>
      <c r="D43" s="80">
        <v>0.14545454545454545</v>
      </c>
      <c r="E43" s="80">
        <v>0.6121212121212121</v>
      </c>
      <c r="F43" s="80">
        <f t="shared" si="2"/>
        <v>0.3878787878787879</v>
      </c>
      <c r="G43" s="81">
        <v>4</v>
      </c>
      <c r="H43" s="82">
        <v>2.4</v>
      </c>
      <c r="I43" s="83">
        <v>10.1</v>
      </c>
      <c r="J43" s="82">
        <v>16.5</v>
      </c>
      <c r="K43" s="82">
        <v>2.01</v>
      </c>
      <c r="L43" s="18">
        <f t="shared" si="3"/>
        <v>18.509999999999998</v>
      </c>
      <c r="M43" s="25"/>
      <c r="N43" s="84"/>
      <c r="O43" s="520"/>
      <c r="P43" s="521"/>
      <c r="Q43" s="521"/>
      <c r="R43" s="521"/>
      <c r="S43" s="653"/>
      <c r="T43" s="648"/>
      <c r="U43" s="648"/>
      <c r="V43" s="648"/>
      <c r="X43" s="520"/>
      <c r="Y43" s="521"/>
    </row>
    <row r="44" spans="1:25" ht="15.75" customHeight="1" outlineLevel="1">
      <c r="A44" s="86" t="s">
        <v>289</v>
      </c>
      <c r="B44" s="654" t="s">
        <v>81</v>
      </c>
      <c r="C44" s="87">
        <v>0.24052206339341206</v>
      </c>
      <c r="D44" s="87">
        <v>0.2512948000828672</v>
      </c>
      <c r="E44" s="87">
        <v>0.5081831365237208</v>
      </c>
      <c r="F44" s="87">
        <f t="shared" si="2"/>
        <v>0.4918168634762793</v>
      </c>
      <c r="G44" s="88">
        <v>11.61</v>
      </c>
      <c r="H44" s="89">
        <v>12.129999999999999</v>
      </c>
      <c r="I44" s="90">
        <v>24.53</v>
      </c>
      <c r="J44" s="89">
        <v>48.269999999999996</v>
      </c>
      <c r="K44" s="89">
        <v>2.75</v>
      </c>
      <c r="L44" s="24">
        <f t="shared" si="3"/>
        <v>51.019999999999996</v>
      </c>
      <c r="M44" s="25"/>
      <c r="N44" s="84"/>
      <c r="O44" s="520"/>
      <c r="P44" s="521"/>
      <c r="Q44" s="521"/>
      <c r="R44" s="521"/>
      <c r="S44" s="653"/>
      <c r="T44" s="648"/>
      <c r="U44" s="648"/>
      <c r="V44" s="648"/>
      <c r="X44" s="520"/>
      <c r="Y44" s="521"/>
    </row>
    <row r="45" spans="1:25" ht="15.75" customHeight="1" outlineLevel="1">
      <c r="A45" s="91" t="s">
        <v>289</v>
      </c>
      <c r="B45" s="655" t="s">
        <v>63</v>
      </c>
      <c r="C45" s="80">
        <v>0.23567708333333334</v>
      </c>
      <c r="D45" s="80">
        <v>0</v>
      </c>
      <c r="E45" s="80">
        <v>0.7643229166666667</v>
      </c>
      <c r="F45" s="80">
        <f t="shared" si="2"/>
        <v>0.23567708333333334</v>
      </c>
      <c r="G45" s="81">
        <v>1.81</v>
      </c>
      <c r="H45" s="82"/>
      <c r="I45" s="83">
        <v>5.87</v>
      </c>
      <c r="J45" s="82">
        <v>7.68</v>
      </c>
      <c r="K45" s="82">
        <v>0.38</v>
      </c>
      <c r="L45" s="18">
        <f t="shared" si="3"/>
        <v>8.06</v>
      </c>
      <c r="M45" s="25"/>
      <c r="N45" s="84"/>
      <c r="O45" s="520"/>
      <c r="P45" s="521"/>
      <c r="Q45" s="521"/>
      <c r="R45" s="521"/>
      <c r="S45" s="653"/>
      <c r="T45" s="648"/>
      <c r="U45" s="648"/>
      <c r="V45" s="648"/>
      <c r="X45" s="520"/>
      <c r="Y45" s="521"/>
    </row>
    <row r="46" spans="1:25" ht="15.75" customHeight="1" outlineLevel="1">
      <c r="A46" s="86" t="s">
        <v>175</v>
      </c>
      <c r="B46" s="654" t="s">
        <v>27</v>
      </c>
      <c r="C46" s="87">
        <v>0.22458245118795575</v>
      </c>
      <c r="D46" s="87">
        <v>0.13996706657257116</v>
      </c>
      <c r="E46" s="87">
        <v>0.6354504822394732</v>
      </c>
      <c r="F46" s="87">
        <f t="shared" si="2"/>
        <v>0.3645495177605269</v>
      </c>
      <c r="G46" s="88">
        <v>95.47</v>
      </c>
      <c r="H46" s="89">
        <v>59.5</v>
      </c>
      <c r="I46" s="90">
        <v>270.13000000000005</v>
      </c>
      <c r="J46" s="89">
        <v>425.1</v>
      </c>
      <c r="K46" s="89">
        <v>13.370000000000001</v>
      </c>
      <c r="L46" s="24">
        <f t="shared" si="3"/>
        <v>438.47</v>
      </c>
      <c r="M46" s="25"/>
      <c r="N46" s="84"/>
      <c r="O46" s="520"/>
      <c r="P46" s="521"/>
      <c r="Q46" s="521"/>
      <c r="R46" s="521"/>
      <c r="S46" s="653"/>
      <c r="T46" s="648"/>
      <c r="U46" s="648"/>
      <c r="V46" s="648"/>
      <c r="X46" s="520"/>
      <c r="Y46" s="521"/>
    </row>
    <row r="47" spans="1:25" ht="15.75" customHeight="1" outlineLevel="1">
      <c r="A47" s="91" t="s">
        <v>176</v>
      </c>
      <c r="B47" s="655" t="s">
        <v>80</v>
      </c>
      <c r="C47" s="80">
        <v>0.21368178324365875</v>
      </c>
      <c r="D47" s="80">
        <v>0.11760184473481938</v>
      </c>
      <c r="E47" s="80">
        <v>0.6687163720215219</v>
      </c>
      <c r="F47" s="80">
        <f t="shared" si="2"/>
        <v>0.3312836279784781</v>
      </c>
      <c r="G47" s="81">
        <v>2.78</v>
      </c>
      <c r="H47" s="82">
        <v>1.53</v>
      </c>
      <c r="I47" s="83">
        <v>8.7</v>
      </c>
      <c r="J47" s="82">
        <v>13.009999999999998</v>
      </c>
      <c r="K47" s="82">
        <v>1.42</v>
      </c>
      <c r="L47" s="18">
        <f t="shared" si="3"/>
        <v>14.429999999999998</v>
      </c>
      <c r="M47" s="25"/>
      <c r="N47" s="84"/>
      <c r="O47" s="520"/>
      <c r="P47" s="521"/>
      <c r="Q47" s="521"/>
      <c r="R47" s="521"/>
      <c r="S47" s="653"/>
      <c r="T47" s="648"/>
      <c r="U47" s="648"/>
      <c r="V47" s="648"/>
      <c r="X47" s="520"/>
      <c r="Y47" s="521"/>
    </row>
    <row r="48" spans="1:25" ht="15.75" customHeight="1" outlineLevel="1">
      <c r="A48" s="86" t="s">
        <v>220</v>
      </c>
      <c r="B48" s="654" t="s">
        <v>67</v>
      </c>
      <c r="C48" s="87">
        <v>0.20332873953143224</v>
      </c>
      <c r="D48" s="87">
        <v>0.11661189441323017</v>
      </c>
      <c r="E48" s="87">
        <v>0.6800593660553377</v>
      </c>
      <c r="F48" s="87">
        <f t="shared" si="2"/>
        <v>0.31994063394466243</v>
      </c>
      <c r="G48" s="88">
        <v>19.18</v>
      </c>
      <c r="H48" s="89">
        <v>11</v>
      </c>
      <c r="I48" s="90">
        <v>64.14999999999999</v>
      </c>
      <c r="J48" s="89">
        <v>94.32999999999998</v>
      </c>
      <c r="K48" s="89">
        <v>8.9</v>
      </c>
      <c r="L48" s="24">
        <f t="shared" si="3"/>
        <v>103.22999999999999</v>
      </c>
      <c r="M48" s="25"/>
      <c r="N48" s="84"/>
      <c r="O48" s="520"/>
      <c r="P48" s="521"/>
      <c r="Q48" s="521"/>
      <c r="R48" s="521"/>
      <c r="S48" s="653"/>
      <c r="T48" s="648"/>
      <c r="U48" s="648"/>
      <c r="V48" s="648"/>
      <c r="X48" s="520"/>
      <c r="Y48" s="521"/>
    </row>
    <row r="49" spans="1:25" ht="15.75" customHeight="1" outlineLevel="1">
      <c r="A49" s="91" t="s">
        <v>220</v>
      </c>
      <c r="B49" s="655" t="s">
        <v>38</v>
      </c>
      <c r="C49" s="80">
        <v>0.19694576092680358</v>
      </c>
      <c r="D49" s="80">
        <v>0.21906266456029488</v>
      </c>
      <c r="E49" s="80">
        <v>0.5839915745129015</v>
      </c>
      <c r="F49" s="80">
        <f t="shared" si="2"/>
        <v>0.4160084254870985</v>
      </c>
      <c r="G49" s="81">
        <v>3.74</v>
      </c>
      <c r="H49" s="82">
        <v>4.16</v>
      </c>
      <c r="I49" s="83">
        <v>11.09</v>
      </c>
      <c r="J49" s="82">
        <v>18.990000000000002</v>
      </c>
      <c r="K49" s="82">
        <v>1.5</v>
      </c>
      <c r="L49" s="18">
        <f t="shared" si="3"/>
        <v>20.490000000000002</v>
      </c>
      <c r="M49" s="25"/>
      <c r="N49" s="84"/>
      <c r="O49" s="520"/>
      <c r="P49" s="521"/>
      <c r="Q49" s="521"/>
      <c r="R49" s="521"/>
      <c r="S49" s="653"/>
      <c r="T49" s="648"/>
      <c r="U49" s="648"/>
      <c r="V49" s="648"/>
      <c r="X49" s="520"/>
      <c r="Y49" s="521"/>
    </row>
    <row r="50" spans="1:25" ht="15.75" customHeight="1" outlineLevel="1">
      <c r="A50" s="86" t="s">
        <v>290</v>
      </c>
      <c r="B50" s="654" t="s">
        <v>30</v>
      </c>
      <c r="C50" s="87">
        <v>0.18941621167576644</v>
      </c>
      <c r="D50" s="87">
        <v>0.11759764804703904</v>
      </c>
      <c r="E50" s="87">
        <v>0.6929861402771944</v>
      </c>
      <c r="F50" s="87">
        <f t="shared" si="2"/>
        <v>0.3070138597228055</v>
      </c>
      <c r="G50" s="88">
        <v>4.51</v>
      </c>
      <c r="H50" s="89">
        <v>2.8</v>
      </c>
      <c r="I50" s="90">
        <v>16.5</v>
      </c>
      <c r="J50" s="89">
        <v>23.810000000000002</v>
      </c>
      <c r="K50" s="89">
        <v>3</v>
      </c>
      <c r="L50" s="24">
        <f t="shared" si="3"/>
        <v>26.810000000000002</v>
      </c>
      <c r="M50" s="25"/>
      <c r="N50" s="84"/>
      <c r="O50" s="520"/>
      <c r="P50" s="521"/>
      <c r="Q50" s="521"/>
      <c r="R50" s="521"/>
      <c r="S50" s="653"/>
      <c r="T50" s="648"/>
      <c r="U50" s="648"/>
      <c r="V50" s="648"/>
      <c r="X50" s="520"/>
      <c r="Y50" s="521"/>
    </row>
    <row r="51" spans="1:25" ht="15.75" customHeight="1" outlineLevel="1">
      <c r="A51" s="91" t="s">
        <v>290</v>
      </c>
      <c r="B51" s="655" t="s">
        <v>66</v>
      </c>
      <c r="C51" s="80">
        <v>0.1892147587511826</v>
      </c>
      <c r="D51" s="80">
        <v>0.03122043519394513</v>
      </c>
      <c r="E51" s="80">
        <v>0.7795648060548723</v>
      </c>
      <c r="F51" s="80">
        <f t="shared" si="2"/>
        <v>0.22043519394512773</v>
      </c>
      <c r="G51" s="81">
        <v>2</v>
      </c>
      <c r="H51" s="82">
        <v>0.33</v>
      </c>
      <c r="I51" s="83">
        <v>8.24</v>
      </c>
      <c r="J51" s="82">
        <v>10.57</v>
      </c>
      <c r="K51" s="82">
        <v>1.37</v>
      </c>
      <c r="L51" s="18">
        <f t="shared" si="3"/>
        <v>11.940000000000001</v>
      </c>
      <c r="M51" s="25"/>
      <c r="N51" s="84"/>
      <c r="O51" s="520"/>
      <c r="P51" s="521"/>
      <c r="Q51" s="521"/>
      <c r="R51" s="521"/>
      <c r="S51" s="653"/>
      <c r="T51" s="648"/>
      <c r="U51" s="648"/>
      <c r="V51" s="648"/>
      <c r="X51" s="520"/>
      <c r="Y51" s="521"/>
    </row>
    <row r="52" spans="1:25" ht="15.75" customHeight="1" outlineLevel="1">
      <c r="A52" s="86" t="s">
        <v>179</v>
      </c>
      <c r="B52" s="654" t="s">
        <v>41</v>
      </c>
      <c r="C52" s="87">
        <v>0.18163804491413474</v>
      </c>
      <c r="D52" s="87">
        <v>0.154557463672391</v>
      </c>
      <c r="E52" s="87">
        <v>0.6638044914134743</v>
      </c>
      <c r="F52" s="87">
        <f t="shared" si="2"/>
        <v>0.33619550858652575</v>
      </c>
      <c r="G52" s="88">
        <v>2.75</v>
      </c>
      <c r="H52" s="89">
        <v>2.34</v>
      </c>
      <c r="I52" s="90">
        <v>10.05</v>
      </c>
      <c r="J52" s="89">
        <v>15.14</v>
      </c>
      <c r="K52" s="89">
        <v>0.5</v>
      </c>
      <c r="L52" s="24">
        <f t="shared" si="3"/>
        <v>15.64</v>
      </c>
      <c r="M52" s="25"/>
      <c r="N52" s="84"/>
      <c r="O52" s="520"/>
      <c r="P52" s="521"/>
      <c r="Q52" s="521"/>
      <c r="R52" s="521"/>
      <c r="S52" s="653"/>
      <c r="T52" s="648"/>
      <c r="U52" s="648"/>
      <c r="V52" s="648"/>
      <c r="X52" s="520"/>
      <c r="Y52" s="521"/>
    </row>
    <row r="53" spans="1:25" ht="15.75" customHeight="1" outlineLevel="1">
      <c r="A53" s="91" t="s">
        <v>358</v>
      </c>
      <c r="B53" s="655" t="s">
        <v>78</v>
      </c>
      <c r="C53" s="80">
        <v>0.16954732510288065</v>
      </c>
      <c r="D53" s="80">
        <v>0.06995884773662552</v>
      </c>
      <c r="E53" s="80">
        <v>0.7604938271604939</v>
      </c>
      <c r="F53" s="80">
        <f t="shared" si="2"/>
        <v>0.23950617283950615</v>
      </c>
      <c r="G53" s="81">
        <v>4.12</v>
      </c>
      <c r="H53" s="82">
        <v>1.7</v>
      </c>
      <c r="I53" s="83">
        <v>18.48</v>
      </c>
      <c r="J53" s="82">
        <v>24.3</v>
      </c>
      <c r="K53" s="82">
        <v>1.75</v>
      </c>
      <c r="L53" s="18">
        <f t="shared" si="3"/>
        <v>26.05</v>
      </c>
      <c r="M53" s="25"/>
      <c r="N53" s="84"/>
      <c r="O53" s="520"/>
      <c r="P53" s="521"/>
      <c r="Q53" s="521"/>
      <c r="R53" s="521"/>
      <c r="S53" s="653"/>
      <c r="T53" s="648"/>
      <c r="U53" s="648"/>
      <c r="V53" s="648"/>
      <c r="X53" s="520"/>
      <c r="Y53" s="521"/>
    </row>
    <row r="54" spans="1:25" ht="15.75" customHeight="1" outlineLevel="1">
      <c r="A54" s="86" t="s">
        <v>358</v>
      </c>
      <c r="B54" s="654" t="s">
        <v>74</v>
      </c>
      <c r="C54" s="87">
        <v>0.1681735985533454</v>
      </c>
      <c r="D54" s="87">
        <v>0.21458710066305</v>
      </c>
      <c r="E54" s="87">
        <v>0.6172393007836046</v>
      </c>
      <c r="F54" s="87">
        <f t="shared" si="2"/>
        <v>0.38276069921639544</v>
      </c>
      <c r="G54" s="88">
        <v>5.58</v>
      </c>
      <c r="H54" s="89">
        <v>7.119999999999999</v>
      </c>
      <c r="I54" s="90">
        <v>20.48</v>
      </c>
      <c r="J54" s="89">
        <v>33.18</v>
      </c>
      <c r="K54" s="89">
        <v>0</v>
      </c>
      <c r="L54" s="24">
        <f t="shared" si="3"/>
        <v>33.18</v>
      </c>
      <c r="M54" s="25"/>
      <c r="N54" s="84"/>
      <c r="O54" s="520"/>
      <c r="P54" s="521"/>
      <c r="Q54" s="521"/>
      <c r="R54" s="521"/>
      <c r="S54" s="653"/>
      <c r="T54" s="648"/>
      <c r="U54" s="648"/>
      <c r="V54" s="648"/>
      <c r="X54" s="520"/>
      <c r="Y54" s="521"/>
    </row>
    <row r="55" spans="1:25" ht="15.75" customHeight="1" outlineLevel="1">
      <c r="A55" s="91" t="s">
        <v>358</v>
      </c>
      <c r="B55" s="655" t="s">
        <v>77</v>
      </c>
      <c r="C55" s="80">
        <v>0.16666666666666666</v>
      </c>
      <c r="D55" s="80">
        <v>0.3333333333333333</v>
      </c>
      <c r="E55" s="80">
        <v>0.5</v>
      </c>
      <c r="F55" s="80">
        <f t="shared" si="2"/>
        <v>0.5</v>
      </c>
      <c r="G55" s="81">
        <v>1</v>
      </c>
      <c r="H55" s="82">
        <v>2</v>
      </c>
      <c r="I55" s="83">
        <v>3</v>
      </c>
      <c r="J55" s="82">
        <v>6</v>
      </c>
      <c r="K55" s="82">
        <v>0.31</v>
      </c>
      <c r="L55" s="18">
        <f t="shared" si="3"/>
        <v>6.31</v>
      </c>
      <c r="M55" s="25"/>
      <c r="N55" s="84"/>
      <c r="O55" s="520"/>
      <c r="P55" s="521"/>
      <c r="Q55" s="521"/>
      <c r="R55" s="521"/>
      <c r="S55" s="653"/>
      <c r="T55" s="648"/>
      <c r="U55" s="648"/>
      <c r="V55" s="648"/>
      <c r="X55" s="520"/>
      <c r="Y55" s="521"/>
    </row>
    <row r="56" spans="1:25" ht="15.75" customHeight="1" outlineLevel="1">
      <c r="A56" s="86" t="s">
        <v>235</v>
      </c>
      <c r="B56" s="654" t="s">
        <v>53</v>
      </c>
      <c r="C56" s="87">
        <v>0.14285714285714285</v>
      </c>
      <c r="D56" s="87">
        <v>0.2857142857142857</v>
      </c>
      <c r="E56" s="87">
        <v>0.5714285714285714</v>
      </c>
      <c r="F56" s="87">
        <f t="shared" si="2"/>
        <v>0.42857142857142855</v>
      </c>
      <c r="G56" s="88">
        <v>1</v>
      </c>
      <c r="H56" s="89">
        <v>2</v>
      </c>
      <c r="I56" s="90">
        <v>4</v>
      </c>
      <c r="J56" s="89">
        <v>7</v>
      </c>
      <c r="K56" s="89">
        <v>0.4</v>
      </c>
      <c r="L56" s="24">
        <f t="shared" si="3"/>
        <v>7.4</v>
      </c>
      <c r="M56" s="25"/>
      <c r="N56" s="84"/>
      <c r="O56" s="520"/>
      <c r="P56" s="521"/>
      <c r="Q56" s="521"/>
      <c r="R56" s="521"/>
      <c r="S56" s="653"/>
      <c r="T56" s="648"/>
      <c r="U56" s="648"/>
      <c r="V56" s="648"/>
      <c r="X56" s="520"/>
      <c r="Y56" s="521"/>
    </row>
    <row r="57" spans="1:25" ht="15.75" customHeight="1" outlineLevel="1">
      <c r="A57" s="91" t="s">
        <v>235</v>
      </c>
      <c r="B57" s="655" t="s">
        <v>40</v>
      </c>
      <c r="C57" s="80">
        <v>0.136986301369863</v>
      </c>
      <c r="D57" s="80">
        <v>0.3150684931506849</v>
      </c>
      <c r="E57" s="80">
        <v>0.547945205479452</v>
      </c>
      <c r="F57" s="80">
        <f t="shared" si="2"/>
        <v>0.4520547945205479</v>
      </c>
      <c r="G57" s="81">
        <v>1</v>
      </c>
      <c r="H57" s="82">
        <v>2.3</v>
      </c>
      <c r="I57" s="83">
        <v>4</v>
      </c>
      <c r="J57" s="82">
        <v>7.3</v>
      </c>
      <c r="K57" s="82">
        <v>1</v>
      </c>
      <c r="L57" s="18">
        <f t="shared" si="3"/>
        <v>8.3</v>
      </c>
      <c r="M57" s="25"/>
      <c r="N57" s="84"/>
      <c r="O57" s="520"/>
      <c r="P57" s="521"/>
      <c r="Q57" s="521"/>
      <c r="R57" s="521"/>
      <c r="S57" s="653"/>
      <c r="T57" s="648"/>
      <c r="U57" s="648"/>
      <c r="V57" s="648"/>
      <c r="X57" s="520"/>
      <c r="Y57" s="521"/>
    </row>
    <row r="58" spans="1:25" ht="15.75" customHeight="1" outlineLevel="1">
      <c r="A58" s="86" t="s">
        <v>136</v>
      </c>
      <c r="B58" s="654" t="s">
        <v>37</v>
      </c>
      <c r="C58" s="87">
        <v>0.11666666666666667</v>
      </c>
      <c r="D58" s="87">
        <v>0.26666666666666666</v>
      </c>
      <c r="E58" s="87">
        <v>0.6166666666666667</v>
      </c>
      <c r="F58" s="87">
        <f t="shared" si="2"/>
        <v>0.3833333333333333</v>
      </c>
      <c r="G58" s="88">
        <v>1.75</v>
      </c>
      <c r="H58" s="89">
        <v>4</v>
      </c>
      <c r="I58" s="90">
        <v>9.25</v>
      </c>
      <c r="J58" s="89">
        <v>15</v>
      </c>
      <c r="K58" s="89">
        <v>1.75</v>
      </c>
      <c r="L58" s="24">
        <f t="shared" si="3"/>
        <v>16.75</v>
      </c>
      <c r="M58" s="25"/>
      <c r="N58" s="84"/>
      <c r="O58" s="520"/>
      <c r="P58" s="521"/>
      <c r="Q58" s="521"/>
      <c r="R58" s="521"/>
      <c r="S58" s="653"/>
      <c r="T58" s="648"/>
      <c r="U58" s="648"/>
      <c r="V58" s="648"/>
      <c r="X58" s="520"/>
      <c r="Y58" s="521"/>
    </row>
    <row r="59" spans="1:25" ht="15.75" customHeight="1" outlineLevel="1">
      <c r="A59" s="91" t="s">
        <v>137</v>
      </c>
      <c r="B59" s="655" t="s">
        <v>46</v>
      </c>
      <c r="C59" s="80">
        <v>0.1</v>
      </c>
      <c r="D59" s="80">
        <v>0.9</v>
      </c>
      <c r="E59" s="80">
        <v>0</v>
      </c>
      <c r="F59" s="80">
        <f t="shared" si="2"/>
        <v>1</v>
      </c>
      <c r="G59" s="81">
        <v>0.25</v>
      </c>
      <c r="H59" s="82">
        <v>2.25</v>
      </c>
      <c r="I59" s="83"/>
      <c r="J59" s="82">
        <v>2.5</v>
      </c>
      <c r="K59" s="82">
        <v>0</v>
      </c>
      <c r="L59" s="18">
        <f t="shared" si="3"/>
        <v>2.5</v>
      </c>
      <c r="M59" s="25"/>
      <c r="N59" s="84"/>
      <c r="O59" s="520"/>
      <c r="P59" s="521"/>
      <c r="Q59" s="521"/>
      <c r="R59" s="521"/>
      <c r="S59" s="653"/>
      <c r="T59" s="648"/>
      <c r="U59" s="648"/>
      <c r="V59" s="648"/>
      <c r="X59" s="520"/>
      <c r="Y59" s="521"/>
    </row>
    <row r="60" spans="1:25" ht="15.75" customHeight="1" outlineLevel="1">
      <c r="A60" s="86" t="s">
        <v>183</v>
      </c>
      <c r="B60" s="654" t="s">
        <v>79</v>
      </c>
      <c r="C60" s="87">
        <v>0.08807985907222547</v>
      </c>
      <c r="D60" s="87">
        <v>0.05871990604815032</v>
      </c>
      <c r="E60" s="87">
        <v>0.8532002348796242</v>
      </c>
      <c r="F60" s="87">
        <f t="shared" si="2"/>
        <v>0.1467997651203758</v>
      </c>
      <c r="G60" s="88">
        <v>3</v>
      </c>
      <c r="H60" s="89">
        <v>2</v>
      </c>
      <c r="I60" s="90">
        <v>29.060000000000002</v>
      </c>
      <c r="J60" s="89">
        <v>34.06</v>
      </c>
      <c r="K60" s="89">
        <v>1.38</v>
      </c>
      <c r="L60" s="24">
        <f t="shared" si="3"/>
        <v>35.440000000000005</v>
      </c>
      <c r="M60" s="25"/>
      <c r="N60" s="84"/>
      <c r="O60" s="520"/>
      <c r="P60" s="521"/>
      <c r="Q60" s="521"/>
      <c r="R60" s="521"/>
      <c r="S60" s="653"/>
      <c r="T60" s="648"/>
      <c r="U60" s="648"/>
      <c r="V60" s="648"/>
      <c r="X60" s="520"/>
      <c r="Y60" s="521"/>
    </row>
    <row r="61" spans="1:25" ht="15.75" customHeight="1" outlineLevel="1">
      <c r="A61" s="91" t="s">
        <v>184</v>
      </c>
      <c r="B61" s="655" t="s">
        <v>73</v>
      </c>
      <c r="C61" s="80">
        <v>0.0693721817551162</v>
      </c>
      <c r="D61" s="80">
        <v>0.20811654526534862</v>
      </c>
      <c r="E61" s="80">
        <v>0.7225112729795352</v>
      </c>
      <c r="F61" s="80">
        <f t="shared" si="2"/>
        <v>0.2774887270204648</v>
      </c>
      <c r="G61" s="81">
        <v>2</v>
      </c>
      <c r="H61" s="82">
        <v>6</v>
      </c>
      <c r="I61" s="83">
        <v>20.83</v>
      </c>
      <c r="J61" s="82">
        <v>28.83</v>
      </c>
      <c r="K61" s="82">
        <v>3.19</v>
      </c>
      <c r="L61" s="18">
        <f t="shared" si="3"/>
        <v>32.019999999999996</v>
      </c>
      <c r="M61" s="25"/>
      <c r="N61" s="84"/>
      <c r="O61" s="520"/>
      <c r="P61" s="521"/>
      <c r="Q61" s="521"/>
      <c r="R61" s="521"/>
      <c r="S61" s="653"/>
      <c r="T61" s="648"/>
      <c r="U61" s="648"/>
      <c r="V61" s="648"/>
      <c r="X61" s="520"/>
      <c r="Y61" s="521"/>
    </row>
    <row r="62" spans="1:25" ht="15.75" customHeight="1" outlineLevel="1">
      <c r="A62" s="86" t="s">
        <v>138</v>
      </c>
      <c r="B62" s="654" t="s">
        <v>52</v>
      </c>
      <c r="C62" s="87">
        <v>0.05470459518599562</v>
      </c>
      <c r="D62" s="87">
        <v>0</v>
      </c>
      <c r="E62" s="87">
        <v>0.9452954048140044</v>
      </c>
      <c r="F62" s="87">
        <f t="shared" si="2"/>
        <v>0.05470459518599562</v>
      </c>
      <c r="G62" s="88">
        <v>1</v>
      </c>
      <c r="H62" s="89"/>
      <c r="I62" s="90">
        <v>17.28</v>
      </c>
      <c r="J62" s="89">
        <v>18.28</v>
      </c>
      <c r="K62" s="89">
        <v>2.38</v>
      </c>
      <c r="L62" s="24">
        <f t="shared" si="3"/>
        <v>20.66</v>
      </c>
      <c r="M62" s="25"/>
      <c r="N62" s="84"/>
      <c r="O62" s="520"/>
      <c r="P62" s="521"/>
      <c r="Q62" s="521"/>
      <c r="R62" s="521"/>
      <c r="S62" s="653"/>
      <c r="T62" s="648"/>
      <c r="U62" s="648"/>
      <c r="V62" s="648"/>
      <c r="X62" s="520"/>
      <c r="Y62" s="521"/>
    </row>
    <row r="63" spans="1:25" ht="15.75" customHeight="1" outlineLevel="1">
      <c r="A63" s="91" t="s">
        <v>139</v>
      </c>
      <c r="B63" s="655" t="s">
        <v>208</v>
      </c>
      <c r="C63" s="80">
        <v>0</v>
      </c>
      <c r="D63" s="80">
        <v>1</v>
      </c>
      <c r="E63" s="80">
        <v>0</v>
      </c>
      <c r="F63" s="80">
        <f t="shared" si="2"/>
        <v>1</v>
      </c>
      <c r="G63" s="81"/>
      <c r="H63" s="82">
        <v>1.45</v>
      </c>
      <c r="I63" s="83"/>
      <c r="J63" s="82">
        <v>1.45</v>
      </c>
      <c r="K63" s="82">
        <v>0.1</v>
      </c>
      <c r="L63" s="18">
        <f t="shared" si="3"/>
        <v>1.55</v>
      </c>
      <c r="M63" s="25"/>
      <c r="N63" s="84"/>
      <c r="O63" s="520"/>
      <c r="P63" s="521"/>
      <c r="Q63" s="521"/>
      <c r="R63" s="521"/>
      <c r="S63" s="653"/>
      <c r="T63" s="648"/>
      <c r="U63" s="648"/>
      <c r="V63" s="648"/>
      <c r="X63" s="520"/>
      <c r="Y63" s="521"/>
    </row>
    <row r="64" spans="1:25" ht="15.75" customHeight="1" outlineLevel="1">
      <c r="A64" s="86" t="s">
        <v>140</v>
      </c>
      <c r="B64" s="654" t="s">
        <v>69</v>
      </c>
      <c r="C64" s="87">
        <v>0</v>
      </c>
      <c r="D64" s="87">
        <v>0.1811594202898551</v>
      </c>
      <c r="E64" s="87">
        <v>0.8188405797101449</v>
      </c>
      <c r="F64" s="87">
        <f t="shared" si="2"/>
        <v>0.1811594202898551</v>
      </c>
      <c r="G64" s="88"/>
      <c r="H64" s="89">
        <v>0.25</v>
      </c>
      <c r="I64" s="90">
        <v>1.13</v>
      </c>
      <c r="J64" s="89">
        <v>1.38</v>
      </c>
      <c r="K64" s="89">
        <v>0</v>
      </c>
      <c r="L64" s="24">
        <f t="shared" si="3"/>
        <v>1.38</v>
      </c>
      <c r="M64" s="25"/>
      <c r="N64" s="84"/>
      <c r="O64" s="520"/>
      <c r="P64" s="521"/>
      <c r="Q64" s="521"/>
      <c r="R64" s="521"/>
      <c r="S64" s="653"/>
      <c r="T64" s="648"/>
      <c r="U64" s="648"/>
      <c r="V64" s="648"/>
      <c r="X64" s="520"/>
      <c r="Y64" s="521"/>
    </row>
    <row r="65" spans="1:25" ht="15.75" customHeight="1" outlineLevel="1">
      <c r="A65" s="91" t="s">
        <v>141</v>
      </c>
      <c r="B65" s="655" t="s">
        <v>70</v>
      </c>
      <c r="C65" s="80">
        <v>0</v>
      </c>
      <c r="D65" s="80">
        <v>0.6527777777777778</v>
      </c>
      <c r="E65" s="80">
        <v>0.3472222222222222</v>
      </c>
      <c r="F65" s="80">
        <f t="shared" si="2"/>
        <v>0.6527777777777778</v>
      </c>
      <c r="G65" s="81"/>
      <c r="H65" s="82">
        <v>1.88</v>
      </c>
      <c r="I65" s="83">
        <v>1</v>
      </c>
      <c r="J65" s="82">
        <v>2.88</v>
      </c>
      <c r="K65" s="82">
        <v>0</v>
      </c>
      <c r="L65" s="18">
        <f t="shared" si="3"/>
        <v>2.88</v>
      </c>
      <c r="M65" s="25"/>
      <c r="N65" s="84"/>
      <c r="O65" s="520"/>
      <c r="P65" s="521"/>
      <c r="Q65" s="521"/>
      <c r="R65" s="521"/>
      <c r="S65" s="653"/>
      <c r="T65" s="648"/>
      <c r="U65" s="648"/>
      <c r="V65" s="648"/>
      <c r="X65" s="520"/>
      <c r="Y65" s="521"/>
    </row>
    <row r="66" spans="1:25" ht="15.75" customHeight="1" outlineLevel="1">
      <c r="A66" s="86" t="s">
        <v>142</v>
      </c>
      <c r="B66" s="654" t="s">
        <v>76</v>
      </c>
      <c r="C66" s="87">
        <v>0</v>
      </c>
      <c r="D66" s="87">
        <v>0.3389830508474576</v>
      </c>
      <c r="E66" s="87">
        <v>0.6610169491525423</v>
      </c>
      <c r="F66" s="87">
        <f t="shared" si="2"/>
        <v>0.3389830508474576</v>
      </c>
      <c r="G66" s="88"/>
      <c r="H66" s="89">
        <v>2</v>
      </c>
      <c r="I66" s="90">
        <v>3.9</v>
      </c>
      <c r="J66" s="89">
        <v>5.9</v>
      </c>
      <c r="K66" s="89">
        <v>0</v>
      </c>
      <c r="L66" s="24">
        <f t="shared" si="3"/>
        <v>5.9</v>
      </c>
      <c r="M66" s="25"/>
      <c r="N66" s="84"/>
      <c r="O66" s="520"/>
      <c r="P66" s="521"/>
      <c r="Q66" s="521"/>
      <c r="R66" s="521"/>
      <c r="S66" s="653"/>
      <c r="T66" s="648"/>
      <c r="U66" s="648"/>
      <c r="V66" s="648"/>
      <c r="X66" s="520"/>
      <c r="Y66" s="521"/>
    </row>
    <row r="67" spans="1:22" ht="15.75" customHeight="1" outlineLevel="1" thickBot="1">
      <c r="A67" s="93"/>
      <c r="B67" s="599" t="s">
        <v>88</v>
      </c>
      <c r="C67" s="95">
        <v>0.30916472905423187</v>
      </c>
      <c r="D67" s="96">
        <v>0.18771731478913797</v>
      </c>
      <c r="E67" s="96">
        <v>0.5031179561566301</v>
      </c>
      <c r="F67" s="97">
        <f t="shared" si="2"/>
        <v>0.49688204384336987</v>
      </c>
      <c r="G67" s="601">
        <v>1304.4000000000003</v>
      </c>
      <c r="H67" s="600">
        <v>792</v>
      </c>
      <c r="I67" s="601">
        <v>2122.71</v>
      </c>
      <c r="J67" s="600">
        <v>4219.110000000001</v>
      </c>
      <c r="K67" s="600">
        <v>307.81999999999994</v>
      </c>
      <c r="L67" s="30">
        <f t="shared" si="3"/>
        <v>4526.93</v>
      </c>
      <c r="M67" s="25"/>
      <c r="N67" s="84"/>
      <c r="O67" s="520"/>
      <c r="P67" s="521"/>
      <c r="Q67" s="521"/>
      <c r="R67" s="521"/>
      <c r="S67" s="653"/>
      <c r="T67" s="648"/>
      <c r="U67" s="648"/>
      <c r="V67" s="648"/>
    </row>
    <row r="68" spans="1:21" ht="15.75" customHeight="1" thickTop="1">
      <c r="A68" s="98"/>
      <c r="B68" s="99"/>
      <c r="C68" s="87"/>
      <c r="D68" s="87"/>
      <c r="E68" s="87"/>
      <c r="F68" s="87"/>
      <c r="G68" s="90"/>
      <c r="H68" s="90"/>
      <c r="I68" s="90"/>
      <c r="J68" s="90"/>
      <c r="K68" s="90"/>
      <c r="L68" s="90"/>
      <c r="M68" s="25"/>
      <c r="N68" s="84"/>
      <c r="O68" s="85"/>
      <c r="P68" s="1"/>
      <c r="Q68" s="19"/>
      <c r="R68" s="19"/>
      <c r="S68" s="19"/>
      <c r="T68" s="19"/>
      <c r="U68" s="11"/>
    </row>
    <row r="69" spans="1:21" ht="15.75" customHeight="1">
      <c r="A69" s="100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25"/>
      <c r="N69" s="84"/>
      <c r="O69" s="85"/>
      <c r="P69" s="1"/>
      <c r="Q69" s="19"/>
      <c r="R69" s="19"/>
      <c r="S69" s="19"/>
      <c r="T69" s="19"/>
      <c r="U69" s="11"/>
    </row>
    <row r="70" spans="1:21" ht="15.75" customHeight="1">
      <c r="A70" s="102" t="s">
        <v>89</v>
      </c>
      <c r="B70" s="103"/>
      <c r="C70" s="649"/>
      <c r="D70" s="649"/>
      <c r="E70" s="649"/>
      <c r="F70" s="649"/>
      <c r="G70" s="103"/>
      <c r="H70" s="103"/>
      <c r="I70" s="103"/>
      <c r="J70" s="103"/>
      <c r="K70" s="103"/>
      <c r="L70" s="104"/>
      <c r="M70" s="105"/>
      <c r="N70" s="84"/>
      <c r="O70" s="85"/>
      <c r="P70" s="1"/>
      <c r="Q70" s="19"/>
      <c r="R70" s="19"/>
      <c r="S70" s="19"/>
      <c r="T70" s="19"/>
      <c r="U70" s="11"/>
    </row>
    <row r="71" spans="1:22" ht="24.75" customHeight="1">
      <c r="A71" s="106"/>
      <c r="B71" s="73"/>
      <c r="C71" s="697" t="s">
        <v>108</v>
      </c>
      <c r="D71" s="698"/>
      <c r="E71" s="698"/>
      <c r="F71" s="699"/>
      <c r="G71" s="687" t="s">
        <v>107</v>
      </c>
      <c r="H71" s="687"/>
      <c r="I71" s="687"/>
      <c r="J71" s="687"/>
      <c r="K71" s="687"/>
      <c r="L71" s="688"/>
      <c r="M71" s="105"/>
      <c r="N71" s="84"/>
      <c r="O71" s="85"/>
      <c r="P71"/>
      <c r="Q71"/>
      <c r="R71"/>
      <c r="S71"/>
      <c r="T71"/>
      <c r="U71"/>
      <c r="V71"/>
    </row>
    <row r="72" spans="1:21" ht="45">
      <c r="A72" s="107" t="s">
        <v>92</v>
      </c>
      <c r="B72" s="75" t="s">
        <v>0</v>
      </c>
      <c r="C72" s="650" t="s">
        <v>200</v>
      </c>
      <c r="D72" s="651" t="s">
        <v>106</v>
      </c>
      <c r="E72" s="651" t="s">
        <v>3</v>
      </c>
      <c r="F72" s="652" t="s">
        <v>353</v>
      </c>
      <c r="G72" s="108" t="s">
        <v>200</v>
      </c>
      <c r="H72" s="108" t="s">
        <v>106</v>
      </c>
      <c r="I72" s="108" t="s">
        <v>3</v>
      </c>
      <c r="J72" s="109" t="s">
        <v>109</v>
      </c>
      <c r="K72" s="109" t="s">
        <v>19</v>
      </c>
      <c r="L72" s="110" t="s">
        <v>20</v>
      </c>
      <c r="M72" s="25"/>
      <c r="N72" s="84"/>
      <c r="O72"/>
      <c r="P72"/>
      <c r="Q72"/>
      <c r="R72"/>
      <c r="S72"/>
      <c r="T72"/>
      <c r="U72"/>
    </row>
    <row r="73" spans="1:24" ht="15">
      <c r="A73" s="122">
        <v>1</v>
      </c>
      <c r="B73" s="111" t="s">
        <v>55</v>
      </c>
      <c r="C73" s="112">
        <v>0.7716049382716049</v>
      </c>
      <c r="D73" s="113">
        <v>0</v>
      </c>
      <c r="E73" s="113">
        <v>0.22839506172839508</v>
      </c>
      <c r="F73" s="114">
        <f aca="true" t="shared" si="4" ref="F73:F85">+D73+C73</f>
        <v>0.7716049382716049</v>
      </c>
      <c r="G73" s="115">
        <v>22.5</v>
      </c>
      <c r="H73" s="115"/>
      <c r="I73" s="115">
        <v>6.66</v>
      </c>
      <c r="J73" s="115">
        <v>29.16</v>
      </c>
      <c r="K73" s="116">
        <v>2</v>
      </c>
      <c r="L73" s="117">
        <f aca="true" t="shared" si="5" ref="L73:L85">+K73+J73</f>
        <v>31.16</v>
      </c>
      <c r="N73" s="84"/>
      <c r="O73" s="520"/>
      <c r="P73" s="521"/>
      <c r="Q73" s="521"/>
      <c r="R73" s="521"/>
      <c r="S73"/>
      <c r="T73" s="521"/>
      <c r="U73"/>
      <c r="V73" s="85"/>
      <c r="W73" s="85"/>
      <c r="X73" s="85"/>
    </row>
    <row r="74" spans="1:24" ht="15.75" customHeight="1">
      <c r="A74" s="121" t="s">
        <v>303</v>
      </c>
      <c r="B74" s="92" t="s">
        <v>74</v>
      </c>
      <c r="C74" s="118">
        <v>0.3249051833122629</v>
      </c>
      <c r="D74" s="119">
        <v>0.08428150021070376</v>
      </c>
      <c r="E74" s="119">
        <v>0.5908133164770333</v>
      </c>
      <c r="F74" s="120">
        <f t="shared" si="4"/>
        <v>0.40918668352296667</v>
      </c>
      <c r="G74" s="90">
        <v>7.71</v>
      </c>
      <c r="H74" s="90">
        <v>2</v>
      </c>
      <c r="I74" s="90">
        <v>14.02</v>
      </c>
      <c r="J74" s="90">
        <v>23.73</v>
      </c>
      <c r="K74" s="89">
        <v>2.98</v>
      </c>
      <c r="L74" s="24">
        <f t="shared" si="5"/>
        <v>26.71</v>
      </c>
      <c r="N74" s="84"/>
      <c r="O74" s="520"/>
      <c r="P74" s="521"/>
      <c r="Q74" s="521"/>
      <c r="R74" s="521"/>
      <c r="S74"/>
      <c r="T74" s="521"/>
      <c r="U74"/>
      <c r="V74" s="85"/>
      <c r="W74" s="85"/>
      <c r="X74" s="85"/>
    </row>
    <row r="75" spans="1:24" ht="15.75" customHeight="1">
      <c r="A75" s="122" t="s">
        <v>303</v>
      </c>
      <c r="B75" s="658" t="s">
        <v>25</v>
      </c>
      <c r="C75" s="112">
        <v>0.3189412982404259</v>
      </c>
      <c r="D75" s="113">
        <v>0.3146532603874021</v>
      </c>
      <c r="E75" s="113">
        <v>0.3664054413721722</v>
      </c>
      <c r="F75" s="114">
        <f t="shared" si="4"/>
        <v>0.633594558627828</v>
      </c>
      <c r="G75" s="83">
        <v>21.57</v>
      </c>
      <c r="H75" s="83">
        <v>21.28</v>
      </c>
      <c r="I75" s="83">
        <v>24.78</v>
      </c>
      <c r="J75" s="83">
        <v>67.63</v>
      </c>
      <c r="K75" s="82">
        <v>4.94</v>
      </c>
      <c r="L75" s="18">
        <f t="shared" si="5"/>
        <v>72.57</v>
      </c>
      <c r="N75" s="84"/>
      <c r="O75" s="520"/>
      <c r="P75" s="521"/>
      <c r="Q75" s="521"/>
      <c r="R75" s="521"/>
      <c r="S75"/>
      <c r="T75" s="521"/>
      <c r="U75"/>
      <c r="V75" s="85"/>
      <c r="W75" s="85"/>
      <c r="X75" s="85"/>
    </row>
    <row r="76" spans="1:24" ht="15.75" customHeight="1">
      <c r="A76" s="121" t="s">
        <v>303</v>
      </c>
      <c r="B76" s="92" t="s">
        <v>32</v>
      </c>
      <c r="C76" s="118">
        <v>0.31730769230769235</v>
      </c>
      <c r="D76" s="119">
        <v>0.6292735042735043</v>
      </c>
      <c r="E76" s="119">
        <v>0.05341880341880342</v>
      </c>
      <c r="F76" s="120">
        <f t="shared" si="4"/>
        <v>0.9465811965811965</v>
      </c>
      <c r="G76" s="90">
        <v>5.94</v>
      </c>
      <c r="H76" s="90">
        <v>11.78</v>
      </c>
      <c r="I76" s="90">
        <v>1</v>
      </c>
      <c r="J76" s="90">
        <v>18.72</v>
      </c>
      <c r="K76" s="89">
        <v>1</v>
      </c>
      <c r="L76" s="24">
        <f t="shared" si="5"/>
        <v>19.72</v>
      </c>
      <c r="N76" s="84"/>
      <c r="O76" s="520"/>
      <c r="P76" s="521"/>
      <c r="Q76" s="521"/>
      <c r="R76" s="521"/>
      <c r="S76"/>
      <c r="T76" s="521"/>
      <c r="U76"/>
      <c r="V76" s="85"/>
      <c r="W76" s="85"/>
      <c r="X76" s="85"/>
    </row>
    <row r="77" spans="1:24" ht="15.75" customHeight="1">
      <c r="A77" s="122">
        <v>5</v>
      </c>
      <c r="B77" s="56" t="s">
        <v>30</v>
      </c>
      <c r="C77" s="112">
        <v>0.2900330656589513</v>
      </c>
      <c r="D77" s="113">
        <v>0.1360415682569674</v>
      </c>
      <c r="E77" s="113">
        <v>0.5739253660840812</v>
      </c>
      <c r="F77" s="114">
        <f t="shared" si="4"/>
        <v>0.4260746339159187</v>
      </c>
      <c r="G77" s="83">
        <v>6.14</v>
      </c>
      <c r="H77" s="83">
        <v>2.88</v>
      </c>
      <c r="I77" s="83">
        <v>12.15</v>
      </c>
      <c r="J77" s="83">
        <v>21.17</v>
      </c>
      <c r="K77" s="82">
        <v>2.25</v>
      </c>
      <c r="L77" s="18">
        <f t="shared" si="5"/>
        <v>23.42</v>
      </c>
      <c r="M77" s="25"/>
      <c r="N77" s="84"/>
      <c r="O77" s="520"/>
      <c r="P77" s="521"/>
      <c r="Q77" s="521"/>
      <c r="R77" s="521"/>
      <c r="S77"/>
      <c r="T77" s="521"/>
      <c r="U77"/>
      <c r="V77" s="85"/>
      <c r="W77" s="85"/>
      <c r="X77" s="85"/>
    </row>
    <row r="78" spans="1:24" ht="15.75" customHeight="1">
      <c r="A78" s="121" t="s">
        <v>158</v>
      </c>
      <c r="B78" s="123" t="s">
        <v>27</v>
      </c>
      <c r="C78" s="118">
        <v>0.27055829489422617</v>
      </c>
      <c r="D78" s="119">
        <v>0.2564020995705424</v>
      </c>
      <c r="E78" s="119">
        <v>0.47303960553523144</v>
      </c>
      <c r="F78" s="120">
        <f t="shared" si="4"/>
        <v>0.5269603944647685</v>
      </c>
      <c r="G78" s="90">
        <v>17.01</v>
      </c>
      <c r="H78" s="90">
        <v>16.12</v>
      </c>
      <c r="I78" s="90">
        <v>29.740000000000002</v>
      </c>
      <c r="J78" s="90">
        <v>62.870000000000005</v>
      </c>
      <c r="K78" s="89">
        <v>3.8899999999999997</v>
      </c>
      <c r="L78" s="24">
        <f t="shared" si="5"/>
        <v>66.76</v>
      </c>
      <c r="M78" s="25"/>
      <c r="N78" s="84"/>
      <c r="O78" s="520"/>
      <c r="P78" s="521"/>
      <c r="Q78" s="521"/>
      <c r="R78" s="521"/>
      <c r="S78"/>
      <c r="T78" s="521"/>
      <c r="U78"/>
      <c r="V78" s="85"/>
      <c r="W78" s="85"/>
      <c r="X78" s="85"/>
    </row>
    <row r="79" spans="1:24" ht="15.75" customHeight="1">
      <c r="A79" s="122" t="s">
        <v>115</v>
      </c>
      <c r="B79" s="56" t="s">
        <v>36</v>
      </c>
      <c r="C79" s="112">
        <v>0.23501762632197415</v>
      </c>
      <c r="D79" s="113">
        <v>0.23501762632197415</v>
      </c>
      <c r="E79" s="113">
        <v>0.5299647473560517</v>
      </c>
      <c r="F79" s="114">
        <f t="shared" si="4"/>
        <v>0.4700352526439483</v>
      </c>
      <c r="G79" s="83">
        <v>2</v>
      </c>
      <c r="H79" s="83">
        <v>2</v>
      </c>
      <c r="I79" s="83">
        <v>4.51</v>
      </c>
      <c r="J79" s="83">
        <v>8.51</v>
      </c>
      <c r="K79" s="82">
        <v>1</v>
      </c>
      <c r="L79" s="18">
        <f t="shared" si="5"/>
        <v>9.51</v>
      </c>
      <c r="M79" s="25"/>
      <c r="N79" s="84"/>
      <c r="O79" s="520"/>
      <c r="P79" s="521"/>
      <c r="Q79" s="521"/>
      <c r="R79" s="521"/>
      <c r="S79"/>
      <c r="T79" s="521"/>
      <c r="U79"/>
      <c r="V79" s="85"/>
      <c r="W79" s="85"/>
      <c r="X79" s="85"/>
    </row>
    <row r="80" spans="1:24" ht="15.75" customHeight="1">
      <c r="A80" s="121" t="s">
        <v>159</v>
      </c>
      <c r="B80" s="92" t="s">
        <v>206</v>
      </c>
      <c r="C80" s="118">
        <v>0.21909901806461282</v>
      </c>
      <c r="D80" s="119">
        <v>0.23862529045798667</v>
      </c>
      <c r="E80" s="119">
        <v>0.5422756914774005</v>
      </c>
      <c r="F80" s="120">
        <f t="shared" si="4"/>
        <v>0.4577243085225995</v>
      </c>
      <c r="G80" s="90">
        <v>58.459999999999994</v>
      </c>
      <c r="H80" s="90">
        <v>63.67</v>
      </c>
      <c r="I80" s="90">
        <v>144.69</v>
      </c>
      <c r="J80" s="90">
        <v>266.82</v>
      </c>
      <c r="K80" s="89">
        <v>21.83</v>
      </c>
      <c r="L80" s="24">
        <f t="shared" si="5"/>
        <v>288.65</v>
      </c>
      <c r="M80" s="25"/>
      <c r="N80" s="84"/>
      <c r="O80" s="520"/>
      <c r="P80" s="521"/>
      <c r="Q80" s="521"/>
      <c r="R80" s="521"/>
      <c r="S80"/>
      <c r="T80" s="521"/>
      <c r="U80"/>
      <c r="V80" s="85"/>
      <c r="W80" s="85"/>
      <c r="X80" s="85"/>
    </row>
    <row r="81" spans="1:24" ht="15.75" customHeight="1">
      <c r="A81" s="122">
        <v>9</v>
      </c>
      <c r="B81" s="604" t="s">
        <v>29</v>
      </c>
      <c r="C81" s="112">
        <v>0.20259114881907817</v>
      </c>
      <c r="D81" s="113">
        <v>0.23790415042421464</v>
      </c>
      <c r="E81" s="113">
        <v>0.5595047007567071</v>
      </c>
      <c r="F81" s="114">
        <f t="shared" si="4"/>
        <v>0.4404952992432928</v>
      </c>
      <c r="G81" s="83">
        <v>17.669999999999998</v>
      </c>
      <c r="H81" s="83">
        <v>20.75</v>
      </c>
      <c r="I81" s="83">
        <v>48.8</v>
      </c>
      <c r="J81" s="83">
        <v>87.22</v>
      </c>
      <c r="K81" s="82">
        <v>8.25</v>
      </c>
      <c r="L81" s="18">
        <f t="shared" si="5"/>
        <v>95.47</v>
      </c>
      <c r="M81" s="25"/>
      <c r="N81" s="84"/>
      <c r="O81" s="520"/>
      <c r="P81" s="521"/>
      <c r="Q81" s="521"/>
      <c r="R81" s="521"/>
      <c r="S81"/>
      <c r="T81" s="521"/>
      <c r="U81"/>
      <c r="V81" s="85"/>
      <c r="W81" s="85"/>
      <c r="X81" s="85"/>
    </row>
    <row r="82" spans="1:24" ht="15.75" customHeight="1">
      <c r="A82" s="86">
        <v>10</v>
      </c>
      <c r="B82" s="92" t="s">
        <v>31</v>
      </c>
      <c r="C82" s="118">
        <v>0.08638743455497383</v>
      </c>
      <c r="D82" s="119">
        <v>0.47033158813263526</v>
      </c>
      <c r="E82" s="119">
        <v>0.44328097731239097</v>
      </c>
      <c r="F82" s="120">
        <f t="shared" si="4"/>
        <v>0.5567190226876091</v>
      </c>
      <c r="G82" s="90">
        <v>1.98</v>
      </c>
      <c r="H82" s="90">
        <v>10.78</v>
      </c>
      <c r="I82" s="90">
        <v>10.16</v>
      </c>
      <c r="J82" s="90">
        <v>22.919999999999998</v>
      </c>
      <c r="K82" s="89">
        <v>2</v>
      </c>
      <c r="L82" s="24">
        <f t="shared" si="5"/>
        <v>24.919999999999998</v>
      </c>
      <c r="M82" s="25"/>
      <c r="N82" s="84"/>
      <c r="O82" s="520"/>
      <c r="P82" s="521"/>
      <c r="Q82" s="521"/>
      <c r="R82" s="521"/>
      <c r="S82"/>
      <c r="T82" s="521"/>
      <c r="U82"/>
      <c r="V82" s="85"/>
      <c r="W82" s="85"/>
      <c r="X82" s="85"/>
    </row>
    <row r="83" spans="1:24" ht="15.75" customHeight="1">
      <c r="A83" s="91">
        <v>11</v>
      </c>
      <c r="B83" s="56" t="s">
        <v>26</v>
      </c>
      <c r="C83" s="112">
        <v>0.06188482860052042</v>
      </c>
      <c r="D83" s="113">
        <v>0.1933476637628691</v>
      </c>
      <c r="E83" s="113">
        <v>0.7447675076366105</v>
      </c>
      <c r="F83" s="114">
        <f t="shared" si="4"/>
        <v>0.2552324923633895</v>
      </c>
      <c r="G83" s="83">
        <v>5.47</v>
      </c>
      <c r="H83" s="83">
        <v>17.09</v>
      </c>
      <c r="I83" s="83">
        <v>65.83</v>
      </c>
      <c r="J83" s="83">
        <v>88.39</v>
      </c>
      <c r="K83" s="82">
        <v>10.21</v>
      </c>
      <c r="L83" s="18">
        <f t="shared" si="5"/>
        <v>98.6</v>
      </c>
      <c r="M83" s="25"/>
      <c r="N83" s="84"/>
      <c r="O83" s="520"/>
      <c r="P83" s="521"/>
      <c r="Q83" s="521"/>
      <c r="R83" s="521"/>
      <c r="S83"/>
      <c r="T83" s="521"/>
      <c r="U83"/>
      <c r="V83" s="85"/>
      <c r="W83" s="85"/>
      <c r="X83" s="85"/>
    </row>
    <row r="84" spans="1:24" ht="15.75" customHeight="1">
      <c r="A84" s="657">
        <v>12</v>
      </c>
      <c r="B84" s="603" t="s">
        <v>44</v>
      </c>
      <c r="C84" s="118">
        <v>0</v>
      </c>
      <c r="D84" s="119">
        <v>0.09478672985781991</v>
      </c>
      <c r="E84" s="119">
        <v>0.9052132701421801</v>
      </c>
      <c r="F84" s="120">
        <f t="shared" si="4"/>
        <v>0.09478672985781991</v>
      </c>
      <c r="G84" s="90"/>
      <c r="H84" s="90">
        <v>0.2</v>
      </c>
      <c r="I84" s="90">
        <v>1.91</v>
      </c>
      <c r="J84" s="90">
        <v>2.11</v>
      </c>
      <c r="K84" s="89">
        <v>0.3</v>
      </c>
      <c r="L84" s="24">
        <f t="shared" si="5"/>
        <v>2.4099999999999997</v>
      </c>
      <c r="M84" s="25"/>
      <c r="N84" s="84"/>
      <c r="O84" s="520"/>
      <c r="P84" s="521"/>
      <c r="Q84" s="521"/>
      <c r="R84" s="521"/>
      <c r="S84"/>
      <c r="T84" s="521"/>
      <c r="U84"/>
      <c r="V84" s="85"/>
      <c r="W84" s="85"/>
      <c r="X84" s="85"/>
    </row>
    <row r="85" spans="1:24" ht="15.75" customHeight="1" thickBot="1">
      <c r="A85" s="124"/>
      <c r="B85" s="125" t="s">
        <v>90</v>
      </c>
      <c r="C85" s="126">
        <v>0.23804075795495172</v>
      </c>
      <c r="D85" s="127">
        <v>0.24104397568823738</v>
      </c>
      <c r="E85" s="127">
        <v>0.5209152663568108</v>
      </c>
      <c r="F85" s="128">
        <f t="shared" si="4"/>
        <v>0.4790847336431891</v>
      </c>
      <c r="G85" s="129">
        <v>166.45000000000002</v>
      </c>
      <c r="H85" s="129">
        <v>168.55</v>
      </c>
      <c r="I85" s="129">
        <v>364.25000000000006</v>
      </c>
      <c r="J85" s="129">
        <v>699.2500000000001</v>
      </c>
      <c r="K85" s="130">
        <v>60.65</v>
      </c>
      <c r="L85" s="131">
        <f t="shared" si="5"/>
        <v>759.9000000000001</v>
      </c>
      <c r="M85" s="25"/>
      <c r="N85" s="84"/>
      <c r="O85" s="520"/>
      <c r="P85" s="521"/>
      <c r="Q85" s="521"/>
      <c r="R85" s="521"/>
      <c r="S85"/>
      <c r="T85" s="521"/>
      <c r="U85"/>
      <c r="V85" s="85"/>
      <c r="W85" s="85"/>
      <c r="X85" s="85"/>
    </row>
    <row r="86" spans="1:21" ht="15.75" thickTop="1">
      <c r="A86" s="25"/>
      <c r="B86" s="25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25"/>
      <c r="P86"/>
      <c r="Q86"/>
      <c r="R86"/>
      <c r="S86"/>
      <c r="T86"/>
      <c r="U86"/>
    </row>
    <row r="87" spans="1:22" ht="15">
      <c r="A87" s="25"/>
      <c r="B87" s="25"/>
      <c r="C87" s="132"/>
      <c r="D87" s="132"/>
      <c r="E87" s="132"/>
      <c r="F87" s="132"/>
      <c r="G87" s="132"/>
      <c r="H87" s="132"/>
      <c r="I87" s="132"/>
      <c r="J87" s="133"/>
      <c r="K87" s="132"/>
      <c r="L87" s="132"/>
      <c r="M87" s="25"/>
      <c r="V87"/>
    </row>
    <row r="88" spans="1:13" ht="11.25">
      <c r="A88" s="25"/>
      <c r="B88" s="25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25"/>
    </row>
    <row r="89" spans="1:12" ht="11.25">
      <c r="A89" s="25"/>
      <c r="B89" s="25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2" ht="11.25">
      <c r="A90" s="25"/>
      <c r="B90" s="25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1.25">
      <c r="A91" s="25"/>
      <c r="B91" s="25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ht="11.25">
      <c r="A92" s="25"/>
      <c r="B92" s="25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ht="11.25">
      <c r="A93" s="25"/>
      <c r="B93" s="25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12" ht="11.25">
      <c r="A94" s="25"/>
      <c r="B94" s="25"/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ht="11.25">
      <c r="A95" s="25"/>
      <c r="B95" s="25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</sheetData>
  <sheetProtection password="E9FB" sheet="1" sort="0" autoFilter="0" pivotTables="0"/>
  <mergeCells count="6">
    <mergeCell ref="G71:L71"/>
    <mergeCell ref="A4:L4"/>
    <mergeCell ref="B3:I3"/>
    <mergeCell ref="G5:L5"/>
    <mergeCell ref="C5:F5"/>
    <mergeCell ref="C71:F71"/>
  </mergeCells>
  <printOptions/>
  <pageMargins left="0.25" right="0.25" top="0.75" bottom="0.75" header="0.3" footer="0.3"/>
  <pageSetup horizontalDpi="600" verticalDpi="600" orientation="landscape" paperSize="9" r:id="rId1"/>
  <ignoredErrors>
    <ignoredError sqref="A78 A79:A80 A7:A8 A9:A12 A19:A20 A26:A27 A33 A40:A42 A46:A47 A52 A58:A6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55">
      <selection activeCell="H82" sqref="H82"/>
    </sheetView>
  </sheetViews>
  <sheetFormatPr defaultColWidth="9.140625" defaultRowHeight="15"/>
  <cols>
    <col min="1" max="1" width="6.7109375" style="137" customWidth="1"/>
    <col min="2" max="2" width="31.00390625" style="148" customWidth="1"/>
    <col min="3" max="3" width="14.8515625" style="149" customWidth="1"/>
    <col min="4" max="4" width="16.7109375" style="137" customWidth="1"/>
    <col min="5" max="5" width="19.57421875" style="137" customWidth="1"/>
    <col min="6" max="7" width="9.140625" style="137" customWidth="1"/>
    <col min="8" max="8" width="29.57421875" style="137" customWidth="1"/>
    <col min="9" max="16384" width="9.140625" style="137" customWidth="1"/>
  </cols>
  <sheetData>
    <row r="1" spans="1:3" s="134" customFormat="1" ht="12">
      <c r="A1" s="134" t="s">
        <v>241</v>
      </c>
      <c r="B1" s="135"/>
      <c r="C1" s="136"/>
    </row>
    <row r="2" spans="1:3" s="134" customFormat="1" ht="12">
      <c r="A2" s="134" t="s">
        <v>242</v>
      </c>
      <c r="B2" s="135"/>
      <c r="C2" s="136"/>
    </row>
    <row r="3" spans="1:3" s="134" customFormat="1" ht="12">
      <c r="A3" s="134" t="s">
        <v>359</v>
      </c>
      <c r="B3" s="135"/>
      <c r="C3" s="136"/>
    </row>
    <row r="5" spans="1:5" ht="15.75" customHeight="1">
      <c r="A5" s="700" t="s">
        <v>91</v>
      </c>
      <c r="B5" s="701"/>
      <c r="C5" s="701"/>
      <c r="D5" s="701"/>
      <c r="E5" s="702"/>
    </row>
    <row r="6" spans="1:10" ht="48.75">
      <c r="A6" s="138" t="s">
        <v>92</v>
      </c>
      <c r="B6" s="139" t="s">
        <v>0</v>
      </c>
      <c r="C6" s="140" t="s">
        <v>93</v>
      </c>
      <c r="D6" s="141" t="s">
        <v>94</v>
      </c>
      <c r="E6" s="142" t="s">
        <v>95</v>
      </c>
      <c r="F6" s="143"/>
      <c r="H6" s="11"/>
      <c r="I6" s="11"/>
      <c r="J6" s="11"/>
    </row>
    <row r="7" spans="1:12" ht="15.75" customHeight="1">
      <c r="A7" s="144" t="s">
        <v>151</v>
      </c>
      <c r="B7" s="145" t="s">
        <v>208</v>
      </c>
      <c r="C7" s="146">
        <v>7.875</v>
      </c>
      <c r="D7" s="146">
        <v>1.45</v>
      </c>
      <c r="E7" s="147">
        <f aca="true" t="shared" si="0" ref="E7:E38">+C7/D7</f>
        <v>5.431034482758621</v>
      </c>
      <c r="F7" s="148"/>
      <c r="H7" s="1"/>
      <c r="I7" s="19"/>
      <c r="J7" s="19"/>
      <c r="K7" s="149"/>
      <c r="L7" s="149"/>
    </row>
    <row r="8" spans="1:12" ht="15.75" customHeight="1">
      <c r="A8" s="150" t="s">
        <v>152</v>
      </c>
      <c r="B8" s="155" t="s">
        <v>46</v>
      </c>
      <c r="C8" s="152">
        <v>12</v>
      </c>
      <c r="D8" s="152">
        <v>2.5</v>
      </c>
      <c r="E8" s="153">
        <f t="shared" si="0"/>
        <v>4.8</v>
      </c>
      <c r="F8" s="148"/>
      <c r="H8" s="1"/>
      <c r="I8" s="19"/>
      <c r="J8" s="19"/>
      <c r="K8" s="149"/>
      <c r="L8" s="149"/>
    </row>
    <row r="9" spans="1:12" ht="15.75" customHeight="1">
      <c r="A9" s="154" t="s">
        <v>156</v>
      </c>
      <c r="B9" s="145" t="s">
        <v>30</v>
      </c>
      <c r="C9" s="146">
        <v>111.625</v>
      </c>
      <c r="D9" s="146">
        <v>23.810000000000002</v>
      </c>
      <c r="E9" s="147">
        <f t="shared" si="0"/>
        <v>4.688156236875262</v>
      </c>
      <c r="F9" s="148"/>
      <c r="H9" s="1"/>
      <c r="I9" s="19"/>
      <c r="J9" s="19"/>
      <c r="K9" s="149"/>
      <c r="L9" s="149"/>
    </row>
    <row r="10" spans="1:12" ht="15.75" customHeight="1">
      <c r="A10" s="150" t="s">
        <v>157</v>
      </c>
      <c r="B10" s="155" t="s">
        <v>34</v>
      </c>
      <c r="C10" s="152">
        <v>422.875</v>
      </c>
      <c r="D10" s="152">
        <v>91.86</v>
      </c>
      <c r="E10" s="153">
        <f t="shared" si="0"/>
        <v>4.603472675811017</v>
      </c>
      <c r="F10" s="148"/>
      <c r="H10" s="1"/>
      <c r="I10" s="19"/>
      <c r="J10" s="19"/>
      <c r="K10" s="149"/>
      <c r="L10" s="149"/>
    </row>
    <row r="11" spans="1:12" ht="15.75" customHeight="1">
      <c r="A11" s="154" t="s">
        <v>153</v>
      </c>
      <c r="B11" s="145" t="s">
        <v>28</v>
      </c>
      <c r="C11" s="146">
        <v>586.5</v>
      </c>
      <c r="D11" s="146">
        <v>127.73999999999998</v>
      </c>
      <c r="E11" s="147">
        <f t="shared" si="0"/>
        <v>4.591357444809771</v>
      </c>
      <c r="F11" s="148"/>
      <c r="H11" s="1"/>
      <c r="I11" s="19"/>
      <c r="J11" s="19"/>
      <c r="K11" s="149"/>
      <c r="L11" s="149"/>
    </row>
    <row r="12" spans="1:12" ht="15.75" customHeight="1">
      <c r="A12" s="150" t="s">
        <v>158</v>
      </c>
      <c r="B12" s="151" t="s">
        <v>61</v>
      </c>
      <c r="C12" s="152">
        <v>28.75</v>
      </c>
      <c r="D12" s="152">
        <v>6.55</v>
      </c>
      <c r="E12" s="153">
        <f t="shared" si="0"/>
        <v>4.3893129770992365</v>
      </c>
      <c r="F12" s="148"/>
      <c r="H12" s="1"/>
      <c r="I12" s="19"/>
      <c r="J12" s="19"/>
      <c r="K12" s="149"/>
      <c r="L12" s="149"/>
    </row>
    <row r="13" spans="1:12" ht="15.75" customHeight="1">
      <c r="A13" s="154" t="s">
        <v>115</v>
      </c>
      <c r="B13" s="145" t="s">
        <v>26</v>
      </c>
      <c r="C13" s="146">
        <v>595.5</v>
      </c>
      <c r="D13" s="146">
        <v>136.2</v>
      </c>
      <c r="E13" s="147">
        <f t="shared" si="0"/>
        <v>4.372246696035242</v>
      </c>
      <c r="F13" s="148"/>
      <c r="H13" s="1"/>
      <c r="I13" s="19"/>
      <c r="J13" s="19"/>
      <c r="K13" s="149"/>
      <c r="L13" s="149"/>
    </row>
    <row r="14" spans="1:12" ht="15.75" customHeight="1">
      <c r="A14" s="150" t="s">
        <v>159</v>
      </c>
      <c r="B14" s="155" t="s">
        <v>59</v>
      </c>
      <c r="C14" s="152">
        <v>63.75</v>
      </c>
      <c r="D14" s="152">
        <v>14.620000000000001</v>
      </c>
      <c r="E14" s="153">
        <f t="shared" si="0"/>
        <v>4.3604651162790695</v>
      </c>
      <c r="F14" s="148"/>
      <c r="H14" s="1"/>
      <c r="I14" s="19"/>
      <c r="J14" s="19"/>
      <c r="K14" s="149"/>
      <c r="L14" s="149"/>
    </row>
    <row r="15" spans="1:12" ht="15.75" customHeight="1">
      <c r="A15" s="154" t="s">
        <v>160</v>
      </c>
      <c r="B15" s="145" t="s">
        <v>54</v>
      </c>
      <c r="C15" s="146">
        <v>19</v>
      </c>
      <c r="D15" s="146">
        <v>4.5</v>
      </c>
      <c r="E15" s="147">
        <f t="shared" si="0"/>
        <v>4.222222222222222</v>
      </c>
      <c r="F15" s="148"/>
      <c r="H15" s="1"/>
      <c r="I15" s="19"/>
      <c r="J15" s="19"/>
      <c r="K15" s="149"/>
      <c r="L15" s="149"/>
    </row>
    <row r="16" spans="1:12" ht="15.75" customHeight="1">
      <c r="A16" s="150" t="s">
        <v>161</v>
      </c>
      <c r="B16" s="155" t="s">
        <v>51</v>
      </c>
      <c r="C16" s="152">
        <v>48.75</v>
      </c>
      <c r="D16" s="152">
        <v>11.6</v>
      </c>
      <c r="E16" s="153">
        <f t="shared" si="0"/>
        <v>4.202586206896552</v>
      </c>
      <c r="F16" s="148"/>
      <c r="H16" s="1"/>
      <c r="I16" s="19"/>
      <c r="J16" s="19"/>
      <c r="K16" s="149"/>
      <c r="L16" s="149"/>
    </row>
    <row r="17" spans="1:12" ht="15.75" customHeight="1">
      <c r="A17" s="154" t="s">
        <v>162</v>
      </c>
      <c r="B17" s="145" t="s">
        <v>206</v>
      </c>
      <c r="C17" s="146">
        <v>5746.5</v>
      </c>
      <c r="D17" s="146">
        <v>1378.0700000000002</v>
      </c>
      <c r="E17" s="147">
        <f t="shared" si="0"/>
        <v>4.169962338633015</v>
      </c>
      <c r="F17" s="148"/>
      <c r="H17" s="1"/>
      <c r="I17" s="19"/>
      <c r="J17" s="19"/>
      <c r="K17" s="149"/>
      <c r="L17" s="149"/>
    </row>
    <row r="18" spans="1:12" ht="15.75" customHeight="1">
      <c r="A18" s="150" t="s">
        <v>116</v>
      </c>
      <c r="B18" s="155" t="s">
        <v>83</v>
      </c>
      <c r="C18" s="152">
        <v>32.75</v>
      </c>
      <c r="D18" s="152">
        <v>8</v>
      </c>
      <c r="E18" s="153">
        <f t="shared" si="0"/>
        <v>4.09375</v>
      </c>
      <c r="F18" s="148"/>
      <c r="H18" s="1"/>
      <c r="I18" s="19"/>
      <c r="J18" s="19"/>
      <c r="K18" s="149"/>
      <c r="L18" s="149"/>
    </row>
    <row r="19" spans="1:12" ht="15.75" customHeight="1">
      <c r="A19" s="154" t="s">
        <v>117</v>
      </c>
      <c r="B19" s="145" t="s">
        <v>55</v>
      </c>
      <c r="C19" s="146">
        <v>861.75</v>
      </c>
      <c r="D19" s="146">
        <v>212.14</v>
      </c>
      <c r="E19" s="147">
        <f t="shared" si="0"/>
        <v>4.062175921561233</v>
      </c>
      <c r="F19" s="148"/>
      <c r="H19" s="1"/>
      <c r="I19" s="19"/>
      <c r="J19" s="19"/>
      <c r="K19" s="149"/>
      <c r="L19" s="149"/>
    </row>
    <row r="20" spans="1:12" ht="15.75" customHeight="1">
      <c r="A20" s="150" t="s">
        <v>118</v>
      </c>
      <c r="B20" s="155" t="s">
        <v>38</v>
      </c>
      <c r="C20" s="152">
        <v>76.375</v>
      </c>
      <c r="D20" s="152">
        <v>18.990000000000002</v>
      </c>
      <c r="E20" s="153">
        <f t="shared" si="0"/>
        <v>4.021853607161663</v>
      </c>
      <c r="F20" s="148"/>
      <c r="H20" s="1"/>
      <c r="I20" s="19"/>
      <c r="J20" s="19"/>
      <c r="K20" s="149"/>
      <c r="L20" s="149"/>
    </row>
    <row r="21" spans="1:12" ht="15.75" customHeight="1">
      <c r="A21" s="154" t="s">
        <v>119</v>
      </c>
      <c r="B21" s="145" t="s">
        <v>53</v>
      </c>
      <c r="C21" s="146">
        <v>27.625</v>
      </c>
      <c r="D21" s="146">
        <v>7</v>
      </c>
      <c r="E21" s="147">
        <f t="shared" si="0"/>
        <v>3.9464285714285716</v>
      </c>
      <c r="F21" s="148"/>
      <c r="H21" s="1"/>
      <c r="I21" s="19"/>
      <c r="J21" s="19"/>
      <c r="K21" s="149"/>
      <c r="L21" s="149"/>
    </row>
    <row r="22" spans="1:12" ht="15.75" customHeight="1">
      <c r="A22" s="150" t="s">
        <v>120</v>
      </c>
      <c r="B22" s="155" t="s">
        <v>29</v>
      </c>
      <c r="C22" s="152">
        <v>561.875</v>
      </c>
      <c r="D22" s="152">
        <v>142.98</v>
      </c>
      <c r="E22" s="153">
        <f t="shared" si="0"/>
        <v>3.9297454189397123</v>
      </c>
      <c r="F22" s="148"/>
      <c r="H22" s="1"/>
      <c r="I22" s="19"/>
      <c r="J22" s="19"/>
      <c r="K22" s="149"/>
      <c r="L22" s="149"/>
    </row>
    <row r="23" spans="1:12" ht="15.75" customHeight="1">
      <c r="A23" s="154" t="s">
        <v>355</v>
      </c>
      <c r="B23" s="145" t="s">
        <v>207</v>
      </c>
      <c r="C23" s="146">
        <v>213.25</v>
      </c>
      <c r="D23" s="146">
        <v>54.370000000000005</v>
      </c>
      <c r="E23" s="147">
        <f t="shared" si="0"/>
        <v>3.9221997425050574</v>
      </c>
      <c r="F23" s="148"/>
      <c r="H23" s="1"/>
      <c r="I23" s="19"/>
      <c r="J23" s="19"/>
      <c r="K23" s="149"/>
      <c r="L23" s="149"/>
    </row>
    <row r="24" spans="1:12" ht="15.75" customHeight="1">
      <c r="A24" s="150" t="s">
        <v>355</v>
      </c>
      <c r="B24" s="155" t="s">
        <v>76</v>
      </c>
      <c r="C24" s="152">
        <v>23.125</v>
      </c>
      <c r="D24" s="152">
        <v>5.9</v>
      </c>
      <c r="E24" s="153">
        <f t="shared" si="0"/>
        <v>3.9194915254237284</v>
      </c>
      <c r="F24" s="148"/>
      <c r="H24" s="1"/>
      <c r="I24" s="19"/>
      <c r="J24" s="19"/>
      <c r="K24" s="149"/>
      <c r="L24" s="149"/>
    </row>
    <row r="25" spans="1:12" ht="15.75" customHeight="1">
      <c r="A25" s="154" t="s">
        <v>355</v>
      </c>
      <c r="B25" s="145" t="s">
        <v>50</v>
      </c>
      <c r="C25" s="146">
        <v>235.5</v>
      </c>
      <c r="D25" s="146">
        <v>60.150000000000006</v>
      </c>
      <c r="E25" s="147">
        <f t="shared" si="0"/>
        <v>3.9152119700748127</v>
      </c>
      <c r="F25" s="148"/>
      <c r="H25" s="1"/>
      <c r="I25" s="19"/>
      <c r="J25" s="19"/>
      <c r="K25" s="149"/>
      <c r="L25" s="149"/>
    </row>
    <row r="26" spans="1:12" ht="15.75" customHeight="1">
      <c r="A26" s="150" t="s">
        <v>166</v>
      </c>
      <c r="B26" s="155" t="s">
        <v>40</v>
      </c>
      <c r="C26" s="152">
        <v>28.375</v>
      </c>
      <c r="D26" s="152">
        <v>7.3</v>
      </c>
      <c r="E26" s="153">
        <f t="shared" si="0"/>
        <v>3.886986301369863</v>
      </c>
      <c r="F26" s="148"/>
      <c r="H26" s="1"/>
      <c r="I26" s="19"/>
      <c r="J26" s="19"/>
      <c r="K26" s="149"/>
      <c r="L26" s="149"/>
    </row>
    <row r="27" spans="1:12" ht="15.75" customHeight="1">
      <c r="A27" s="154" t="s">
        <v>121</v>
      </c>
      <c r="B27" s="145" t="s">
        <v>42</v>
      </c>
      <c r="C27" s="146">
        <v>208.625</v>
      </c>
      <c r="D27" s="146">
        <v>53.97</v>
      </c>
      <c r="E27" s="147">
        <f t="shared" si="0"/>
        <v>3.865573466740782</v>
      </c>
      <c r="F27" s="148"/>
      <c r="H27" s="1"/>
      <c r="I27" s="19"/>
      <c r="J27" s="19"/>
      <c r="K27" s="149"/>
      <c r="L27" s="149"/>
    </row>
    <row r="28" spans="1:12" ht="15.75" customHeight="1">
      <c r="A28" s="150" t="s">
        <v>272</v>
      </c>
      <c r="B28" s="155" t="s">
        <v>60</v>
      </c>
      <c r="C28" s="152">
        <v>29.5</v>
      </c>
      <c r="D28" s="152">
        <v>7.64</v>
      </c>
      <c r="E28" s="153">
        <f t="shared" si="0"/>
        <v>3.861256544502618</v>
      </c>
      <c r="F28" s="148"/>
      <c r="H28" s="1"/>
      <c r="I28" s="19"/>
      <c r="J28" s="19"/>
      <c r="K28" s="149"/>
      <c r="L28" s="149"/>
    </row>
    <row r="29" spans="1:12" ht="15.75" customHeight="1">
      <c r="A29" s="154" t="s">
        <v>272</v>
      </c>
      <c r="B29" s="145" t="s">
        <v>62</v>
      </c>
      <c r="C29" s="146">
        <v>18.125</v>
      </c>
      <c r="D29" s="146">
        <v>4.7</v>
      </c>
      <c r="E29" s="147">
        <f t="shared" si="0"/>
        <v>3.856382978723404</v>
      </c>
      <c r="F29" s="148"/>
      <c r="H29" s="1"/>
      <c r="I29" s="19"/>
      <c r="J29" s="19"/>
      <c r="K29" s="149"/>
      <c r="L29" s="149"/>
    </row>
    <row r="30" spans="1:12" ht="15.75" customHeight="1">
      <c r="A30" s="150" t="s">
        <v>124</v>
      </c>
      <c r="B30" s="155" t="s">
        <v>58</v>
      </c>
      <c r="C30" s="152">
        <v>114.375</v>
      </c>
      <c r="D30" s="152">
        <v>30.299999999999997</v>
      </c>
      <c r="E30" s="153">
        <f t="shared" si="0"/>
        <v>3.774752475247525</v>
      </c>
      <c r="F30" s="148"/>
      <c r="H30" s="1"/>
      <c r="I30" s="19"/>
      <c r="J30" s="19"/>
      <c r="K30" s="149"/>
      <c r="L30" s="149"/>
    </row>
    <row r="31" spans="1:12" ht="15.75" customHeight="1">
      <c r="A31" s="154" t="s">
        <v>125</v>
      </c>
      <c r="B31" s="145" t="s">
        <v>63</v>
      </c>
      <c r="C31" s="146">
        <v>28.75</v>
      </c>
      <c r="D31" s="146">
        <v>7.68</v>
      </c>
      <c r="E31" s="147">
        <f t="shared" si="0"/>
        <v>3.7434895833333335</v>
      </c>
      <c r="F31" s="148"/>
      <c r="H31" s="1"/>
      <c r="I31" s="19"/>
      <c r="J31" s="19"/>
      <c r="K31" s="149"/>
      <c r="L31" s="149"/>
    </row>
    <row r="32" spans="1:12" ht="15.75" customHeight="1">
      <c r="A32" s="150" t="s">
        <v>126</v>
      </c>
      <c r="B32" s="155" t="s">
        <v>74</v>
      </c>
      <c r="C32" s="152">
        <v>123.625</v>
      </c>
      <c r="D32" s="152">
        <v>33.18</v>
      </c>
      <c r="E32" s="153">
        <f t="shared" si="0"/>
        <v>3.7258890898131405</v>
      </c>
      <c r="F32" s="148"/>
      <c r="H32" s="1"/>
      <c r="I32" s="19"/>
      <c r="J32" s="19"/>
      <c r="K32" s="149"/>
      <c r="L32" s="149"/>
    </row>
    <row r="33" spans="1:12" ht="15.75" customHeight="1">
      <c r="A33" s="154" t="s">
        <v>360</v>
      </c>
      <c r="B33" s="145" t="s">
        <v>35</v>
      </c>
      <c r="C33" s="146">
        <v>37.25</v>
      </c>
      <c r="D33" s="146">
        <v>10.04</v>
      </c>
      <c r="E33" s="147">
        <f t="shared" si="0"/>
        <v>3.7101593625498013</v>
      </c>
      <c r="F33" s="148"/>
      <c r="H33" s="1"/>
      <c r="I33" s="19"/>
      <c r="J33" s="19"/>
      <c r="K33" s="149"/>
      <c r="L33" s="149"/>
    </row>
    <row r="34" spans="1:12" ht="15.75" customHeight="1">
      <c r="A34" s="150" t="s">
        <v>360</v>
      </c>
      <c r="B34" s="155" t="s">
        <v>33</v>
      </c>
      <c r="C34" s="152">
        <v>60.25</v>
      </c>
      <c r="D34" s="152">
        <v>16.259999999999998</v>
      </c>
      <c r="E34" s="153">
        <f t="shared" si="0"/>
        <v>3.7054120541205418</v>
      </c>
      <c r="F34" s="148"/>
      <c r="H34" s="1"/>
      <c r="I34" s="19"/>
      <c r="J34" s="19"/>
      <c r="K34" s="149"/>
      <c r="L34" s="149"/>
    </row>
    <row r="35" spans="1:12" ht="15.75" customHeight="1">
      <c r="A35" s="154" t="s">
        <v>168</v>
      </c>
      <c r="B35" s="145" t="s">
        <v>67</v>
      </c>
      <c r="C35" s="146">
        <v>345.625</v>
      </c>
      <c r="D35" s="146">
        <v>94.32999999999998</v>
      </c>
      <c r="E35" s="147">
        <f t="shared" si="0"/>
        <v>3.6639987278702435</v>
      </c>
      <c r="F35" s="148"/>
      <c r="H35" s="1"/>
      <c r="I35" s="19"/>
      <c r="J35" s="19"/>
      <c r="K35" s="149"/>
      <c r="L35" s="149"/>
    </row>
    <row r="36" spans="1:12" ht="15.75" customHeight="1">
      <c r="A36" s="150" t="s">
        <v>311</v>
      </c>
      <c r="B36" s="155" t="s">
        <v>82</v>
      </c>
      <c r="C36" s="152">
        <v>94.75</v>
      </c>
      <c r="D36" s="152">
        <v>26.25</v>
      </c>
      <c r="E36" s="153">
        <f t="shared" si="0"/>
        <v>3.6095238095238096</v>
      </c>
      <c r="F36" s="148"/>
      <c r="H36" s="1"/>
      <c r="I36" s="19"/>
      <c r="J36" s="19"/>
      <c r="K36" s="149"/>
      <c r="L36" s="149"/>
    </row>
    <row r="37" spans="1:12" ht="15.75" customHeight="1">
      <c r="A37" s="154" t="s">
        <v>311</v>
      </c>
      <c r="B37" s="145" t="s">
        <v>75</v>
      </c>
      <c r="C37" s="146">
        <v>513.75</v>
      </c>
      <c r="D37" s="146">
        <v>142.39</v>
      </c>
      <c r="E37" s="147">
        <f t="shared" si="0"/>
        <v>3.60804831799986</v>
      </c>
      <c r="F37" s="148"/>
      <c r="H37" s="1"/>
      <c r="I37" s="19"/>
      <c r="J37" s="19"/>
      <c r="K37" s="149"/>
      <c r="L37" s="149"/>
    </row>
    <row r="38" spans="1:12" ht="15.75" customHeight="1">
      <c r="A38" s="150" t="s">
        <v>171</v>
      </c>
      <c r="B38" s="155" t="s">
        <v>25</v>
      </c>
      <c r="C38" s="152">
        <v>1849.875</v>
      </c>
      <c r="D38" s="152">
        <v>515.44</v>
      </c>
      <c r="E38" s="153">
        <f t="shared" si="0"/>
        <v>3.5889240260748094</v>
      </c>
      <c r="F38" s="148"/>
      <c r="H38" s="1"/>
      <c r="I38" s="19"/>
      <c r="J38" s="19"/>
      <c r="K38" s="149"/>
      <c r="L38" s="149"/>
    </row>
    <row r="39" spans="1:12" ht="15.75" customHeight="1">
      <c r="A39" s="154" t="s">
        <v>172</v>
      </c>
      <c r="B39" s="145" t="s">
        <v>56</v>
      </c>
      <c r="C39" s="146">
        <v>139</v>
      </c>
      <c r="D39" s="146">
        <v>38.84</v>
      </c>
      <c r="E39" s="147">
        <f aca="true" t="shared" si="1" ref="E39:E67">+C39/D39</f>
        <v>3.5787847579814622</v>
      </c>
      <c r="F39" s="148"/>
      <c r="H39" s="1"/>
      <c r="I39" s="19"/>
      <c r="J39" s="19"/>
      <c r="K39" s="149"/>
      <c r="L39" s="149"/>
    </row>
    <row r="40" spans="1:12" ht="15.75" customHeight="1">
      <c r="A40" s="150" t="s">
        <v>173</v>
      </c>
      <c r="B40" s="155" t="s">
        <v>71</v>
      </c>
      <c r="C40" s="152">
        <v>33.875</v>
      </c>
      <c r="D40" s="152">
        <v>9.51</v>
      </c>
      <c r="E40" s="153">
        <f t="shared" si="1"/>
        <v>3.5620399579390116</v>
      </c>
      <c r="F40" s="148"/>
      <c r="H40" s="1"/>
      <c r="I40" s="19"/>
      <c r="J40" s="19"/>
      <c r="K40" s="149"/>
      <c r="L40" s="149"/>
    </row>
    <row r="41" spans="1:12" ht="15.75" customHeight="1">
      <c r="A41" s="154" t="s">
        <v>174</v>
      </c>
      <c r="B41" s="145" t="s">
        <v>77</v>
      </c>
      <c r="C41" s="146">
        <v>21.25</v>
      </c>
      <c r="D41" s="146">
        <v>6</v>
      </c>
      <c r="E41" s="147">
        <f t="shared" si="1"/>
        <v>3.5416666666666665</v>
      </c>
      <c r="F41" s="148"/>
      <c r="H41" s="1"/>
      <c r="I41" s="19"/>
      <c r="J41" s="19"/>
      <c r="K41" s="149"/>
      <c r="L41" s="149"/>
    </row>
    <row r="42" spans="1:12" ht="15.75" customHeight="1">
      <c r="A42" s="150" t="s">
        <v>154</v>
      </c>
      <c r="B42" s="155" t="s">
        <v>41</v>
      </c>
      <c r="C42" s="152">
        <v>53.125</v>
      </c>
      <c r="D42" s="152">
        <v>15.14</v>
      </c>
      <c r="E42" s="153">
        <f t="shared" si="1"/>
        <v>3.50891677675033</v>
      </c>
      <c r="F42" s="148"/>
      <c r="H42" s="1"/>
      <c r="I42" s="19"/>
      <c r="J42" s="19"/>
      <c r="K42" s="149"/>
      <c r="L42" s="149"/>
    </row>
    <row r="43" spans="1:12" ht="15.75" customHeight="1">
      <c r="A43" s="154" t="s">
        <v>129</v>
      </c>
      <c r="B43" s="145" t="s">
        <v>36</v>
      </c>
      <c r="C43" s="146">
        <v>182.875</v>
      </c>
      <c r="D43" s="146">
        <v>52.31</v>
      </c>
      <c r="E43" s="147">
        <f t="shared" si="1"/>
        <v>3.4959854712292104</v>
      </c>
      <c r="F43" s="148"/>
      <c r="H43" s="1"/>
      <c r="I43" s="19"/>
      <c r="J43" s="19"/>
      <c r="K43" s="149"/>
      <c r="L43" s="149"/>
    </row>
    <row r="44" spans="1:12" ht="15.75" customHeight="1">
      <c r="A44" s="150" t="s">
        <v>130</v>
      </c>
      <c r="B44" s="155" t="s">
        <v>45</v>
      </c>
      <c r="C44" s="152">
        <v>57.375</v>
      </c>
      <c r="D44" s="152">
        <v>16.5</v>
      </c>
      <c r="E44" s="153">
        <f t="shared" si="1"/>
        <v>3.477272727272727</v>
      </c>
      <c r="F44" s="148"/>
      <c r="H44" s="1"/>
      <c r="I44" s="19"/>
      <c r="J44" s="19"/>
      <c r="K44" s="149"/>
      <c r="L44" s="149"/>
    </row>
    <row r="45" spans="1:12" ht="15.75" customHeight="1">
      <c r="A45" s="154" t="s">
        <v>131</v>
      </c>
      <c r="B45" s="145" t="s">
        <v>27</v>
      </c>
      <c r="C45" s="146">
        <v>1458.75</v>
      </c>
      <c r="D45" s="146">
        <v>425.1</v>
      </c>
      <c r="E45" s="147">
        <f t="shared" si="1"/>
        <v>3.4315455187014816</v>
      </c>
      <c r="F45" s="148"/>
      <c r="H45" s="1"/>
      <c r="I45" s="19"/>
      <c r="J45" s="19"/>
      <c r="K45" s="149"/>
      <c r="L45" s="149"/>
    </row>
    <row r="46" spans="1:12" ht="15.75" customHeight="1">
      <c r="A46" s="150" t="s">
        <v>175</v>
      </c>
      <c r="B46" s="155" t="s">
        <v>78</v>
      </c>
      <c r="C46" s="152">
        <v>83</v>
      </c>
      <c r="D46" s="152">
        <v>24.3</v>
      </c>
      <c r="E46" s="153">
        <f t="shared" si="1"/>
        <v>3.4156378600823043</v>
      </c>
      <c r="F46" s="148"/>
      <c r="H46" s="1"/>
      <c r="I46" s="19"/>
      <c r="J46" s="19"/>
      <c r="K46" s="149"/>
      <c r="L46" s="149"/>
    </row>
    <row r="47" spans="1:12" ht="15.75" customHeight="1">
      <c r="A47" s="154" t="s">
        <v>176</v>
      </c>
      <c r="B47" s="145" t="s">
        <v>73</v>
      </c>
      <c r="C47" s="146">
        <v>98.375</v>
      </c>
      <c r="D47" s="146">
        <v>28.83</v>
      </c>
      <c r="E47" s="147">
        <f t="shared" si="1"/>
        <v>3.4122441900797784</v>
      </c>
      <c r="F47" s="148"/>
      <c r="H47" s="1"/>
      <c r="I47" s="19"/>
      <c r="J47" s="19"/>
      <c r="K47" s="149"/>
      <c r="L47" s="149"/>
    </row>
    <row r="48" spans="1:12" ht="15.75" customHeight="1">
      <c r="A48" s="150" t="s">
        <v>177</v>
      </c>
      <c r="B48" s="155" t="s">
        <v>85</v>
      </c>
      <c r="C48" s="152">
        <v>61.75</v>
      </c>
      <c r="D48" s="152">
        <v>18.240000000000002</v>
      </c>
      <c r="E48" s="153">
        <f t="shared" si="1"/>
        <v>3.3854166666666665</v>
      </c>
      <c r="F48" s="148"/>
      <c r="H48" s="1"/>
      <c r="I48" s="19"/>
      <c r="J48" s="19"/>
      <c r="K48" s="149"/>
      <c r="L48" s="149"/>
    </row>
    <row r="49" spans="1:12" ht="15.75" customHeight="1">
      <c r="A49" s="154" t="s">
        <v>178</v>
      </c>
      <c r="B49" s="145" t="s">
        <v>64</v>
      </c>
      <c r="C49" s="146">
        <v>36.25</v>
      </c>
      <c r="D49" s="146">
        <v>10.71</v>
      </c>
      <c r="E49" s="147">
        <f t="shared" si="1"/>
        <v>3.3846872082166195</v>
      </c>
      <c r="F49" s="148"/>
      <c r="H49" s="1"/>
      <c r="I49" s="19"/>
      <c r="J49" s="19"/>
      <c r="K49" s="149"/>
      <c r="L49" s="149"/>
    </row>
    <row r="50" spans="1:12" ht="15.75" customHeight="1">
      <c r="A50" s="150" t="s">
        <v>132</v>
      </c>
      <c r="B50" s="155" t="s">
        <v>70</v>
      </c>
      <c r="C50" s="152">
        <v>9.625</v>
      </c>
      <c r="D50" s="152">
        <v>2.88</v>
      </c>
      <c r="E50" s="153">
        <f t="shared" si="1"/>
        <v>3.342013888888889</v>
      </c>
      <c r="F50" s="148"/>
      <c r="H50" s="1"/>
      <c r="I50" s="19"/>
      <c r="J50" s="19"/>
      <c r="K50" s="149"/>
      <c r="L50" s="149"/>
    </row>
    <row r="51" spans="1:12" ht="15.75" customHeight="1">
      <c r="A51" s="154" t="s">
        <v>281</v>
      </c>
      <c r="B51" s="145" t="s">
        <v>72</v>
      </c>
      <c r="C51" s="146">
        <v>214.125</v>
      </c>
      <c r="D51" s="146">
        <v>65.21</v>
      </c>
      <c r="E51" s="147">
        <f t="shared" si="1"/>
        <v>3.2836221438429694</v>
      </c>
      <c r="F51" s="148"/>
      <c r="H51" s="1"/>
      <c r="I51" s="19"/>
      <c r="J51" s="19"/>
      <c r="K51" s="149"/>
      <c r="L51" s="149"/>
    </row>
    <row r="52" spans="1:12" ht="15.75" customHeight="1">
      <c r="A52" s="150" t="s">
        <v>281</v>
      </c>
      <c r="B52" s="155" t="s">
        <v>57</v>
      </c>
      <c r="C52" s="152">
        <v>113.3</v>
      </c>
      <c r="D52" s="152">
        <v>34.57</v>
      </c>
      <c r="E52" s="153">
        <f t="shared" si="1"/>
        <v>3.2774081573618745</v>
      </c>
      <c r="F52" s="148"/>
      <c r="H52" s="1"/>
      <c r="I52" s="19"/>
      <c r="J52" s="19"/>
      <c r="K52" s="149"/>
      <c r="L52" s="149"/>
    </row>
    <row r="53" spans="1:12" ht="15.75" customHeight="1">
      <c r="A53" s="154" t="s">
        <v>180</v>
      </c>
      <c r="B53" s="145" t="s">
        <v>81</v>
      </c>
      <c r="C53" s="146">
        <v>157.125</v>
      </c>
      <c r="D53" s="146">
        <v>48.269999999999996</v>
      </c>
      <c r="E53" s="147">
        <f t="shared" si="1"/>
        <v>3.2551274083281543</v>
      </c>
      <c r="F53" s="148"/>
      <c r="H53" s="1"/>
      <c r="I53" s="19"/>
      <c r="J53" s="19"/>
      <c r="K53" s="149"/>
      <c r="L53" s="149"/>
    </row>
    <row r="54" spans="1:12" ht="15.75" customHeight="1">
      <c r="A54" s="150" t="s">
        <v>134</v>
      </c>
      <c r="B54" s="155" t="s">
        <v>66</v>
      </c>
      <c r="C54" s="152">
        <v>34.25</v>
      </c>
      <c r="D54" s="152">
        <v>10.57</v>
      </c>
      <c r="E54" s="153">
        <f t="shared" si="1"/>
        <v>3.2403027436140017</v>
      </c>
      <c r="F54" s="148"/>
      <c r="H54" s="1"/>
      <c r="I54" s="19"/>
      <c r="J54" s="19"/>
      <c r="K54" s="149"/>
      <c r="L54" s="149"/>
    </row>
    <row r="55" spans="1:12" ht="15.75" customHeight="1">
      <c r="A55" s="154" t="s">
        <v>232</v>
      </c>
      <c r="B55" s="145" t="s">
        <v>39</v>
      </c>
      <c r="C55" s="146">
        <v>72.25</v>
      </c>
      <c r="D55" s="146">
        <v>23.060000000000002</v>
      </c>
      <c r="E55" s="147">
        <f t="shared" si="1"/>
        <v>3.1331309627059842</v>
      </c>
      <c r="F55" s="148"/>
      <c r="H55" s="1"/>
      <c r="I55" s="19"/>
      <c r="J55" s="19"/>
      <c r="K55" s="149"/>
      <c r="L55" s="149"/>
    </row>
    <row r="56" spans="1:12" ht="15.75" customHeight="1">
      <c r="A56" s="150" t="s">
        <v>232</v>
      </c>
      <c r="B56" s="155" t="s">
        <v>52</v>
      </c>
      <c r="C56" s="152">
        <v>57.125</v>
      </c>
      <c r="D56" s="152">
        <v>18.28</v>
      </c>
      <c r="E56" s="153">
        <f t="shared" si="1"/>
        <v>3.125</v>
      </c>
      <c r="F56" s="148"/>
      <c r="H56" s="1"/>
      <c r="I56" s="19"/>
      <c r="J56" s="19"/>
      <c r="K56" s="149"/>
      <c r="L56" s="149"/>
    </row>
    <row r="57" spans="1:12" ht="15.75" customHeight="1">
      <c r="A57" s="154" t="s">
        <v>182</v>
      </c>
      <c r="B57" s="145" t="s">
        <v>65</v>
      </c>
      <c r="C57" s="146">
        <v>22.625</v>
      </c>
      <c r="D57" s="146">
        <v>7.25</v>
      </c>
      <c r="E57" s="147">
        <f t="shared" si="1"/>
        <v>3.1206896551724137</v>
      </c>
      <c r="F57" s="148"/>
      <c r="H57" s="1"/>
      <c r="I57" s="19"/>
      <c r="J57" s="19"/>
      <c r="K57" s="149"/>
      <c r="L57" s="149"/>
    </row>
    <row r="58" spans="1:12" ht="15.75" customHeight="1">
      <c r="A58" s="150" t="s">
        <v>233</v>
      </c>
      <c r="B58" s="155" t="s">
        <v>86</v>
      </c>
      <c r="C58" s="152">
        <v>37.625</v>
      </c>
      <c r="D58" s="152">
        <v>12.3</v>
      </c>
      <c r="E58" s="153">
        <f t="shared" si="1"/>
        <v>3.058943089430894</v>
      </c>
      <c r="F58" s="148"/>
      <c r="H58" s="1"/>
      <c r="I58" s="19"/>
      <c r="J58" s="19"/>
      <c r="K58" s="149"/>
      <c r="L58" s="149"/>
    </row>
    <row r="59" spans="1:12" ht="15.75" customHeight="1">
      <c r="A59" s="154" t="s">
        <v>233</v>
      </c>
      <c r="B59" s="145" t="s">
        <v>79</v>
      </c>
      <c r="C59" s="146">
        <v>104.125</v>
      </c>
      <c r="D59" s="146">
        <v>34.06</v>
      </c>
      <c r="E59" s="147">
        <f t="shared" si="1"/>
        <v>3.057105108631826</v>
      </c>
      <c r="F59" s="148"/>
      <c r="H59" s="1"/>
      <c r="I59" s="19"/>
      <c r="J59" s="19"/>
      <c r="K59" s="149"/>
      <c r="L59" s="149"/>
    </row>
    <row r="60" spans="1:12" ht="15">
      <c r="A60" s="150" t="s">
        <v>183</v>
      </c>
      <c r="B60" s="155" t="s">
        <v>43</v>
      </c>
      <c r="C60" s="156">
        <v>15.375</v>
      </c>
      <c r="D60" s="152">
        <v>5.15</v>
      </c>
      <c r="E60" s="153">
        <f t="shared" si="1"/>
        <v>2.9854368932038833</v>
      </c>
      <c r="F60" s="148"/>
      <c r="H60" s="1"/>
      <c r="I60" s="19"/>
      <c r="J60" s="19"/>
      <c r="K60" s="149"/>
      <c r="L60" s="149"/>
    </row>
    <row r="61" spans="1:12" ht="15.75" customHeight="1">
      <c r="A61" s="154" t="s">
        <v>184</v>
      </c>
      <c r="B61" s="145" t="s">
        <v>37</v>
      </c>
      <c r="C61" s="146">
        <v>44.75</v>
      </c>
      <c r="D61" s="146">
        <v>15</v>
      </c>
      <c r="E61" s="147">
        <f t="shared" si="1"/>
        <v>2.9833333333333334</v>
      </c>
      <c r="F61" s="148"/>
      <c r="H61" s="1"/>
      <c r="I61" s="19"/>
      <c r="J61" s="19"/>
      <c r="K61" s="149"/>
      <c r="L61" s="149"/>
    </row>
    <row r="62" spans="1:12" ht="15.75" customHeight="1">
      <c r="A62" s="150" t="s">
        <v>138</v>
      </c>
      <c r="B62" s="155" t="s">
        <v>68</v>
      </c>
      <c r="C62" s="152">
        <v>20.875</v>
      </c>
      <c r="D62" s="152">
        <v>7.199999999999999</v>
      </c>
      <c r="E62" s="153">
        <f t="shared" si="1"/>
        <v>2.899305555555556</v>
      </c>
      <c r="F62" s="148"/>
      <c r="H62" s="1"/>
      <c r="I62" s="19"/>
      <c r="J62" s="19"/>
      <c r="K62" s="149"/>
      <c r="L62" s="149"/>
    </row>
    <row r="63" spans="1:12" ht="15.75" customHeight="1">
      <c r="A63" s="154" t="s">
        <v>139</v>
      </c>
      <c r="B63" s="145" t="s">
        <v>84</v>
      </c>
      <c r="C63" s="146">
        <v>27</v>
      </c>
      <c r="D63" s="146">
        <v>9.53</v>
      </c>
      <c r="E63" s="147">
        <f t="shared" si="1"/>
        <v>2.833158447009444</v>
      </c>
      <c r="F63" s="148"/>
      <c r="H63" s="1"/>
      <c r="I63" s="19"/>
      <c r="J63" s="19"/>
      <c r="K63" s="149"/>
      <c r="L63" s="149"/>
    </row>
    <row r="64" spans="1:12" ht="15.75" customHeight="1">
      <c r="A64" s="150" t="s">
        <v>140</v>
      </c>
      <c r="B64" s="155" t="s">
        <v>80</v>
      </c>
      <c r="C64" s="152">
        <v>36.125</v>
      </c>
      <c r="D64" s="152">
        <v>13.009999999999998</v>
      </c>
      <c r="E64" s="153">
        <f t="shared" si="1"/>
        <v>2.7767102229054577</v>
      </c>
      <c r="F64" s="148"/>
      <c r="H64" s="1"/>
      <c r="I64" s="19"/>
      <c r="J64" s="19"/>
      <c r="K64" s="149"/>
      <c r="L64" s="149"/>
    </row>
    <row r="65" spans="1:12" ht="15.75" customHeight="1">
      <c r="A65" s="154" t="s">
        <v>141</v>
      </c>
      <c r="B65" s="145" t="s">
        <v>49</v>
      </c>
      <c r="C65" s="146">
        <v>16.375</v>
      </c>
      <c r="D65" s="146">
        <v>8</v>
      </c>
      <c r="E65" s="147">
        <f t="shared" si="1"/>
        <v>2.046875</v>
      </c>
      <c r="F65" s="148"/>
      <c r="H65" s="1"/>
      <c r="I65" s="19"/>
      <c r="J65" s="19"/>
      <c r="K65" s="149"/>
      <c r="L65" s="149"/>
    </row>
    <row r="66" spans="1:12" ht="15.75" customHeight="1">
      <c r="A66" s="150" t="s">
        <v>142</v>
      </c>
      <c r="B66" s="155" t="s">
        <v>69</v>
      </c>
      <c r="C66" s="152">
        <v>2</v>
      </c>
      <c r="D66" s="152">
        <v>1.38</v>
      </c>
      <c r="E66" s="153">
        <f t="shared" si="1"/>
        <v>1.4492753623188408</v>
      </c>
      <c r="F66" s="148"/>
      <c r="H66" s="1"/>
      <c r="I66" s="19"/>
      <c r="J66" s="19"/>
      <c r="K66" s="149"/>
      <c r="L66" s="149"/>
    </row>
    <row r="67" spans="1:12" ht="15.75" customHeight="1" thickBot="1">
      <c r="A67" s="157"/>
      <c r="B67" s="158" t="s">
        <v>88</v>
      </c>
      <c r="C67" s="659">
        <f>SUM(C7:C66)</f>
        <v>16338.55</v>
      </c>
      <c r="D67" s="159">
        <v>4219.110000000001</v>
      </c>
      <c r="E67" s="160">
        <f t="shared" si="1"/>
        <v>3.872511027207159</v>
      </c>
      <c r="F67" s="148"/>
      <c r="H67" s="1"/>
      <c r="I67" s="19"/>
      <c r="J67" s="19"/>
      <c r="K67" s="149"/>
      <c r="L67" s="149"/>
    </row>
    <row r="68" spans="1:12" ht="15.75" customHeight="1" thickTop="1">
      <c r="A68" s="148"/>
      <c r="C68" s="161"/>
      <c r="D68" s="148"/>
      <c r="E68" s="148"/>
      <c r="F68" s="148"/>
      <c r="H68" s="11"/>
      <c r="I68" s="11"/>
      <c r="J68" s="11"/>
      <c r="K68" s="149"/>
      <c r="L68" s="149"/>
    </row>
    <row r="69" spans="1:12" ht="15">
      <c r="A69" s="148"/>
      <c r="C69" s="161"/>
      <c r="D69" s="148"/>
      <c r="E69" s="148"/>
      <c r="F69" s="148"/>
      <c r="H69" s="11"/>
      <c r="I69" s="11"/>
      <c r="J69" s="11"/>
      <c r="K69" s="149"/>
      <c r="L69" s="149"/>
    </row>
    <row r="70" spans="1:13" ht="12">
      <c r="A70" s="703" t="s">
        <v>89</v>
      </c>
      <c r="B70" s="704"/>
      <c r="C70" s="704"/>
      <c r="D70" s="704"/>
      <c r="E70" s="705"/>
      <c r="F70" s="148"/>
      <c r="H70" s="162"/>
      <c r="I70" s="149"/>
      <c r="J70" s="149"/>
      <c r="L70" s="149"/>
      <c r="M70" s="163"/>
    </row>
    <row r="71" spans="1:11" ht="48">
      <c r="A71" s="138" t="s">
        <v>92</v>
      </c>
      <c r="B71" s="164" t="s">
        <v>0</v>
      </c>
      <c r="C71" s="140" t="s">
        <v>93</v>
      </c>
      <c r="D71" s="165" t="s">
        <v>94</v>
      </c>
      <c r="E71" s="166" t="s">
        <v>95</v>
      </c>
      <c r="F71" s="148"/>
      <c r="H71" s="11"/>
      <c r="I71" s="11"/>
      <c r="J71" s="11"/>
      <c r="K71" s="11"/>
    </row>
    <row r="72" spans="1:13" s="163" customFormat="1" ht="15.75" customHeight="1">
      <c r="A72" s="167">
        <v>1</v>
      </c>
      <c r="B72" s="662" t="s">
        <v>44</v>
      </c>
      <c r="C72" s="168">
        <v>11.25</v>
      </c>
      <c r="D72" s="169">
        <v>2.11</v>
      </c>
      <c r="E72" s="170">
        <f aca="true" t="shared" si="2" ref="E72:E84">+C72/D72</f>
        <v>5.33175355450237</v>
      </c>
      <c r="F72" s="171"/>
      <c r="H72" s="11"/>
      <c r="I72" s="11"/>
      <c r="J72" s="11"/>
      <c r="K72" s="11"/>
      <c r="L72" s="149"/>
      <c r="M72" s="149"/>
    </row>
    <row r="73" spans="1:13" ht="15.75" customHeight="1">
      <c r="A73" s="172">
        <v>2</v>
      </c>
      <c r="B73" s="151" t="s">
        <v>55</v>
      </c>
      <c r="C73" s="156">
        <v>145.5</v>
      </c>
      <c r="D73" s="173">
        <v>29.16</v>
      </c>
      <c r="E73" s="153">
        <f t="shared" si="2"/>
        <v>4.989711934156379</v>
      </c>
      <c r="F73" s="148"/>
      <c r="H73" s="1"/>
      <c r="I73" s="19"/>
      <c r="J73" s="19"/>
      <c r="K73" s="11"/>
      <c r="L73" s="149"/>
      <c r="M73" s="149"/>
    </row>
    <row r="74" spans="1:13" ht="15.75" customHeight="1">
      <c r="A74" s="174">
        <v>3</v>
      </c>
      <c r="B74" s="175" t="s">
        <v>30</v>
      </c>
      <c r="C74" s="176">
        <v>102.375</v>
      </c>
      <c r="D74" s="177">
        <v>21.17</v>
      </c>
      <c r="E74" s="147">
        <f t="shared" si="2"/>
        <v>4.835852621634388</v>
      </c>
      <c r="F74" s="148"/>
      <c r="H74" s="1"/>
      <c r="I74" s="19"/>
      <c r="J74" s="19"/>
      <c r="K74" s="11"/>
      <c r="L74" s="149"/>
      <c r="M74" s="149"/>
    </row>
    <row r="75" spans="1:13" ht="15.75" customHeight="1">
      <c r="A75" s="172">
        <v>4</v>
      </c>
      <c r="B75" s="151" t="s">
        <v>27</v>
      </c>
      <c r="C75" s="156">
        <v>283.625</v>
      </c>
      <c r="D75" s="173">
        <v>62.870000000000005</v>
      </c>
      <c r="E75" s="153">
        <f t="shared" si="2"/>
        <v>4.511293144584062</v>
      </c>
      <c r="F75" s="148"/>
      <c r="H75" s="1"/>
      <c r="I75" s="19"/>
      <c r="J75" s="19"/>
      <c r="K75" s="11"/>
      <c r="L75" s="149"/>
      <c r="M75" s="149"/>
    </row>
    <row r="76" spans="1:13" ht="15.75" customHeight="1">
      <c r="A76" s="174">
        <v>5</v>
      </c>
      <c r="B76" s="660" t="s">
        <v>206</v>
      </c>
      <c r="C76" s="176">
        <v>1197.5</v>
      </c>
      <c r="D76" s="177">
        <v>266.82</v>
      </c>
      <c r="E76" s="147">
        <f t="shared" si="2"/>
        <v>4.488044374484671</v>
      </c>
      <c r="F76" s="148"/>
      <c r="H76" s="1"/>
      <c r="I76" s="19"/>
      <c r="J76" s="19"/>
      <c r="K76" s="11"/>
      <c r="L76" s="149"/>
      <c r="M76" s="149"/>
    </row>
    <row r="77" spans="1:13" ht="15.75" customHeight="1">
      <c r="A77" s="172">
        <v>6</v>
      </c>
      <c r="B77" s="661" t="s">
        <v>31</v>
      </c>
      <c r="C77" s="156">
        <v>98</v>
      </c>
      <c r="D77" s="173">
        <v>22.919999999999998</v>
      </c>
      <c r="E77" s="153">
        <f t="shared" si="2"/>
        <v>4.275741710296685</v>
      </c>
      <c r="F77" s="148"/>
      <c r="H77" s="1"/>
      <c r="I77" s="19"/>
      <c r="J77" s="19"/>
      <c r="K77" s="11"/>
      <c r="L77" s="149"/>
      <c r="M77" s="149"/>
    </row>
    <row r="78" spans="1:13" ht="15.75" customHeight="1">
      <c r="A78" s="174">
        <v>7</v>
      </c>
      <c r="B78" s="175" t="s">
        <v>32</v>
      </c>
      <c r="C78" s="176">
        <v>79.125</v>
      </c>
      <c r="D78" s="177">
        <v>18.72</v>
      </c>
      <c r="E78" s="147">
        <f t="shared" si="2"/>
        <v>4.226762820512821</v>
      </c>
      <c r="F78" s="148"/>
      <c r="H78" s="1"/>
      <c r="I78" s="19"/>
      <c r="J78" s="19"/>
      <c r="K78" s="11"/>
      <c r="L78" s="149"/>
      <c r="M78" s="149"/>
    </row>
    <row r="79" spans="1:13" ht="15.75" customHeight="1">
      <c r="A79" s="172">
        <v>8</v>
      </c>
      <c r="B79" s="151" t="s">
        <v>29</v>
      </c>
      <c r="C79" s="156">
        <v>366.125</v>
      </c>
      <c r="D79" s="173">
        <v>87.22</v>
      </c>
      <c r="E79" s="153">
        <f t="shared" si="2"/>
        <v>4.19771841320798</v>
      </c>
      <c r="F79" s="148"/>
      <c r="H79" s="1"/>
      <c r="I79" s="19"/>
      <c r="J79" s="19"/>
      <c r="K79" s="11"/>
      <c r="L79" s="149"/>
      <c r="M79" s="149"/>
    </row>
    <row r="80" spans="1:13" ht="15.75" customHeight="1">
      <c r="A80" s="174">
        <v>9</v>
      </c>
      <c r="B80" s="175" t="s">
        <v>25</v>
      </c>
      <c r="C80" s="176">
        <v>274.125</v>
      </c>
      <c r="D80" s="177">
        <v>67.63</v>
      </c>
      <c r="E80" s="147">
        <f t="shared" si="2"/>
        <v>4.053304746414313</v>
      </c>
      <c r="F80" s="148"/>
      <c r="H80" s="1"/>
      <c r="I80" s="19"/>
      <c r="J80" s="19"/>
      <c r="K80" s="11"/>
      <c r="L80" s="149"/>
      <c r="M80" s="149"/>
    </row>
    <row r="81" spans="1:13" ht="15.75" customHeight="1">
      <c r="A81" s="172">
        <v>10</v>
      </c>
      <c r="B81" s="151" t="s">
        <v>74</v>
      </c>
      <c r="C81" s="156">
        <v>93.375</v>
      </c>
      <c r="D81" s="173">
        <v>23.73</v>
      </c>
      <c r="E81" s="153">
        <f t="shared" si="2"/>
        <v>3.934892541087231</v>
      </c>
      <c r="F81" s="148"/>
      <c r="H81" s="1"/>
      <c r="I81" s="19"/>
      <c r="J81" s="19"/>
      <c r="K81" s="11"/>
      <c r="L81" s="149"/>
      <c r="M81" s="149"/>
    </row>
    <row r="82" spans="1:13" ht="15.75" customHeight="1">
      <c r="A82" s="174">
        <v>11</v>
      </c>
      <c r="B82" s="175" t="s">
        <v>26</v>
      </c>
      <c r="C82" s="176">
        <v>320.25</v>
      </c>
      <c r="D82" s="177">
        <v>88.39</v>
      </c>
      <c r="E82" s="147">
        <f t="shared" si="2"/>
        <v>3.623147414865935</v>
      </c>
      <c r="F82" s="148"/>
      <c r="H82" s="1"/>
      <c r="I82" s="19"/>
      <c r="J82" s="19"/>
      <c r="K82" s="11"/>
      <c r="L82" s="149"/>
      <c r="M82" s="149"/>
    </row>
    <row r="83" spans="1:13" s="179" customFormat="1" ht="15.75" customHeight="1">
      <c r="A83" s="172">
        <v>12</v>
      </c>
      <c r="B83" s="151" t="s">
        <v>36</v>
      </c>
      <c r="C83" s="156">
        <v>25.625</v>
      </c>
      <c r="D83" s="173">
        <v>8.51</v>
      </c>
      <c r="E83" s="153">
        <f t="shared" si="2"/>
        <v>3.0111633372502937</v>
      </c>
      <c r="F83" s="178"/>
      <c r="H83" s="1"/>
      <c r="I83" s="19"/>
      <c r="J83" s="19"/>
      <c r="K83" s="11"/>
      <c r="L83" s="149"/>
      <c r="M83" s="149"/>
    </row>
    <row r="84" spans="1:13" ht="15.75" customHeight="1" thickBot="1">
      <c r="A84" s="180"/>
      <c r="B84" s="181" t="s">
        <v>90</v>
      </c>
      <c r="C84" s="182">
        <v>2996.875</v>
      </c>
      <c r="D84" s="183">
        <v>699.2500000000001</v>
      </c>
      <c r="E84" s="160">
        <f t="shared" si="2"/>
        <v>4.285841973543081</v>
      </c>
      <c r="F84" s="148"/>
      <c r="H84" s="1"/>
      <c r="I84" s="19"/>
      <c r="J84" s="19"/>
      <c r="K84" s="11"/>
      <c r="L84" s="149"/>
      <c r="M84" s="149"/>
    </row>
    <row r="85" spans="1:11" ht="15.75" customHeight="1" thickTop="1">
      <c r="A85" s="148"/>
      <c r="C85" s="161"/>
      <c r="D85" s="148"/>
      <c r="E85" s="148"/>
      <c r="F85" s="148"/>
      <c r="H85" s="1"/>
      <c r="I85" s="19"/>
      <c r="J85" s="19"/>
      <c r="K85" s="11"/>
    </row>
    <row r="86" spans="1:11" ht="15.75" customHeight="1">
      <c r="A86" s="148"/>
      <c r="C86" s="161"/>
      <c r="D86" s="148"/>
      <c r="E86" s="148"/>
      <c r="F86" s="148"/>
      <c r="H86" s="11"/>
      <c r="I86" s="11"/>
      <c r="J86" s="11"/>
      <c r="K86" s="11"/>
    </row>
    <row r="87" spans="1:6" ht="15.75" customHeight="1">
      <c r="A87" s="148"/>
      <c r="C87" s="161"/>
      <c r="D87" s="148"/>
      <c r="E87" s="148"/>
      <c r="F87" s="148"/>
    </row>
    <row r="88" spans="1:6" ht="12">
      <c r="A88" s="148"/>
      <c r="C88" s="161"/>
      <c r="D88" s="148"/>
      <c r="E88" s="148"/>
      <c r="F88" s="148"/>
    </row>
    <row r="89" spans="1:6" ht="12">
      <c r="A89" s="148"/>
      <c r="C89" s="161"/>
      <c r="D89" s="148"/>
      <c r="E89" s="148"/>
      <c r="F89" s="148"/>
    </row>
    <row r="90" spans="1:6" ht="12">
      <c r="A90" s="148"/>
      <c r="C90" s="161"/>
      <c r="D90" s="148"/>
      <c r="E90" s="148"/>
      <c r="F90" s="148"/>
    </row>
    <row r="91" spans="1:5" ht="12">
      <c r="A91" s="148"/>
      <c r="C91" s="161"/>
      <c r="D91" s="148"/>
      <c r="E91" s="148"/>
    </row>
  </sheetData>
  <sheetProtection password="E9FB" sheet="1" sort="0" autoFilter="0" pivotTables="0"/>
  <mergeCells count="2">
    <mergeCell ref="A5:E5"/>
    <mergeCell ref="A70:E70"/>
  </mergeCells>
  <printOptions/>
  <pageMargins left="0.25" right="0.25" top="0.75" bottom="0.75" header="0.3" footer="0.3"/>
  <pageSetup horizontalDpi="600" verticalDpi="600" orientation="portrait" paperSize="9" r:id="rId1"/>
  <ignoredErrors>
    <ignoredError sqref="A7:A11 A66 A53 A54 A43:A44 A38:A40 A22 A60:A65 A48 A26:A27 A15:A17 A12:A14 A18:A19 A30:A32 A41:A42 A47 A57 A20:A21 A35:IV35 A45:A46 A49:A5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46">
      <selection activeCell="J26" sqref="J26"/>
    </sheetView>
  </sheetViews>
  <sheetFormatPr defaultColWidth="9.140625" defaultRowHeight="15"/>
  <cols>
    <col min="1" max="1" width="6.57421875" style="137" customWidth="1"/>
    <col min="2" max="2" width="31.57421875" style="148" customWidth="1"/>
    <col min="3" max="3" width="8.8515625" style="137" bestFit="1" customWidth="1"/>
    <col min="4" max="4" width="13.7109375" style="137" customWidth="1"/>
    <col min="5" max="5" width="13.8515625" style="137" customWidth="1"/>
    <col min="6" max="6" width="16.140625" style="137" customWidth="1"/>
    <col min="7" max="7" width="11.140625" style="137" customWidth="1"/>
    <col min="8" max="9" width="9.140625" style="137" customWidth="1"/>
    <col min="10" max="10" width="27.7109375" style="137" customWidth="1"/>
    <col min="11" max="11" width="14.28125" style="137" customWidth="1"/>
    <col min="12" max="12" width="17.57421875" style="137" customWidth="1"/>
    <col min="13" max="13" width="19.00390625" style="137" customWidth="1"/>
    <col min="14" max="15" width="9.140625" style="137" customWidth="1"/>
    <col min="16" max="16" width="25.00390625" style="137" customWidth="1"/>
    <col min="17" max="16384" width="9.140625" style="137" customWidth="1"/>
  </cols>
  <sheetData>
    <row r="1" spans="1:14" s="134" customFormat="1" ht="14.25" customHeight="1">
      <c r="A1" s="134" t="s">
        <v>243</v>
      </c>
      <c r="B1" s="135"/>
      <c r="J1" s="137"/>
      <c r="K1" s="137"/>
      <c r="L1" s="137"/>
      <c r="M1" s="137"/>
      <c r="N1" s="137"/>
    </row>
    <row r="2" spans="1:14" s="134" customFormat="1" ht="14.25" customHeight="1">
      <c r="A2" s="134" t="s">
        <v>361</v>
      </c>
      <c r="B2" s="135"/>
      <c r="J2" s="137"/>
      <c r="K2" s="137">
        <v>1000</v>
      </c>
      <c r="L2" s="137"/>
      <c r="M2" s="137"/>
      <c r="N2" s="137"/>
    </row>
    <row r="3" spans="1:14" s="134" customFormat="1" ht="14.25" customHeight="1">
      <c r="A3" s="134" t="s">
        <v>193</v>
      </c>
      <c r="B3" s="135"/>
      <c r="J3" s="137"/>
      <c r="K3" s="137"/>
      <c r="L3" s="137"/>
      <c r="M3" s="137"/>
      <c r="N3" s="137"/>
    </row>
    <row r="4" spans="2:14" s="134" customFormat="1" ht="12">
      <c r="B4" s="135"/>
      <c r="J4" s="137"/>
      <c r="K4" s="137"/>
      <c r="L4" s="137"/>
      <c r="M4" s="137"/>
      <c r="N4" s="137"/>
    </row>
    <row r="5" spans="1:15" ht="15">
      <c r="A5" s="184"/>
      <c r="B5" s="185"/>
      <c r="C5" s="186"/>
      <c r="D5" s="706" t="s">
        <v>98</v>
      </c>
      <c r="E5" s="707"/>
      <c r="F5" s="700" t="s">
        <v>91</v>
      </c>
      <c r="G5" s="702"/>
      <c r="J5" s="11"/>
      <c r="K5" s="11"/>
      <c r="L5" s="11"/>
      <c r="O5" s="134"/>
    </row>
    <row r="6" spans="1:14" ht="48">
      <c r="A6" s="187" t="s">
        <v>92</v>
      </c>
      <c r="B6" s="164" t="s">
        <v>0</v>
      </c>
      <c r="C6" s="188" t="s">
        <v>96</v>
      </c>
      <c r="D6" s="189" t="s">
        <v>94</v>
      </c>
      <c r="E6" s="190" t="s">
        <v>97</v>
      </c>
      <c r="F6" s="191" t="s">
        <v>94</v>
      </c>
      <c r="G6" s="190" t="s">
        <v>97</v>
      </c>
      <c r="J6"/>
      <c r="K6" s="653"/>
      <c r="L6" s="11"/>
      <c r="N6" s="134"/>
    </row>
    <row r="7" spans="1:17" ht="15.75" customHeight="1">
      <c r="A7" s="154" t="s">
        <v>151</v>
      </c>
      <c r="B7" s="145" t="s">
        <v>44</v>
      </c>
      <c r="C7" s="192">
        <v>236</v>
      </c>
      <c r="D7" s="606">
        <v>2.11</v>
      </c>
      <c r="E7" s="193">
        <f aca="true" t="shared" si="0" ref="E7:E38">+(D7/C7)*$K$2</f>
        <v>8.940677966101694</v>
      </c>
      <c r="F7" s="609"/>
      <c r="G7" s="193">
        <f aca="true" t="shared" si="1" ref="G7:G38">+(F7/C7)*$K$2</f>
        <v>0</v>
      </c>
      <c r="H7" s="148"/>
      <c r="J7" s="520"/>
      <c r="K7" s="653"/>
      <c r="L7" s="19"/>
      <c r="M7" s="149"/>
      <c r="N7" s="149"/>
      <c r="O7" s="194"/>
      <c r="P7" s="195"/>
      <c r="Q7" s="196"/>
    </row>
    <row r="8" spans="1:17" ht="15.75" customHeight="1">
      <c r="A8" s="150" t="s">
        <v>152</v>
      </c>
      <c r="B8" s="155" t="s">
        <v>51</v>
      </c>
      <c r="C8" s="197">
        <v>1174</v>
      </c>
      <c r="D8" s="607">
        <v>11.6</v>
      </c>
      <c r="E8" s="198">
        <f t="shared" si="0"/>
        <v>9.880749574105621</v>
      </c>
      <c r="F8" s="610">
        <v>11.6</v>
      </c>
      <c r="G8" s="198">
        <f t="shared" si="1"/>
        <v>9.880749574105621</v>
      </c>
      <c r="H8" s="148"/>
      <c r="J8" s="520"/>
      <c r="K8" s="653"/>
      <c r="L8" s="19"/>
      <c r="M8" s="149"/>
      <c r="N8" s="149"/>
      <c r="P8" s="195"/>
      <c r="Q8" s="196"/>
    </row>
    <row r="9" spans="1:17" ht="15.75" customHeight="1">
      <c r="A9" s="154" t="s">
        <v>156</v>
      </c>
      <c r="B9" s="145" t="s">
        <v>76</v>
      </c>
      <c r="C9" s="192">
        <v>562</v>
      </c>
      <c r="D9" s="606">
        <v>5.9</v>
      </c>
      <c r="E9" s="193">
        <f t="shared" si="0"/>
        <v>10.498220640569395</v>
      </c>
      <c r="F9" s="609">
        <v>5.9</v>
      </c>
      <c r="G9" s="193">
        <f t="shared" si="1"/>
        <v>10.498220640569395</v>
      </c>
      <c r="H9" s="148"/>
      <c r="J9" s="520"/>
      <c r="K9" s="653"/>
      <c r="L9" s="19"/>
      <c r="M9" s="149"/>
      <c r="N9" s="149"/>
      <c r="O9" s="194"/>
      <c r="P9" s="195"/>
      <c r="Q9" s="196"/>
    </row>
    <row r="10" spans="1:17" ht="15.75" customHeight="1">
      <c r="A10" s="150" t="s">
        <v>157</v>
      </c>
      <c r="B10" s="155" t="s">
        <v>40</v>
      </c>
      <c r="C10" s="197">
        <v>673</v>
      </c>
      <c r="D10" s="607">
        <v>7.3</v>
      </c>
      <c r="E10" s="198">
        <f t="shared" si="0"/>
        <v>10.846953937592867</v>
      </c>
      <c r="F10" s="610">
        <v>7.3</v>
      </c>
      <c r="G10" s="198">
        <f t="shared" si="1"/>
        <v>10.846953937592867</v>
      </c>
      <c r="H10" s="148"/>
      <c r="J10" s="520"/>
      <c r="K10" s="653"/>
      <c r="L10" s="19"/>
      <c r="M10" s="149"/>
      <c r="N10" s="149"/>
      <c r="O10" s="194"/>
      <c r="P10" s="195"/>
      <c r="Q10" s="196"/>
    </row>
    <row r="11" spans="1:17" ht="15.75" customHeight="1">
      <c r="A11" s="154" t="s">
        <v>153</v>
      </c>
      <c r="B11" s="145" t="s">
        <v>54</v>
      </c>
      <c r="C11" s="192">
        <v>408</v>
      </c>
      <c r="D11" s="606">
        <v>4.5</v>
      </c>
      <c r="E11" s="193">
        <f t="shared" si="0"/>
        <v>11.029411764705882</v>
      </c>
      <c r="F11" s="609">
        <v>4.5</v>
      </c>
      <c r="G11" s="193">
        <f t="shared" si="1"/>
        <v>11.029411764705882</v>
      </c>
      <c r="H11" s="148"/>
      <c r="J11" s="520"/>
      <c r="K11" s="653"/>
      <c r="L11" s="19"/>
      <c r="M11" s="149"/>
      <c r="N11" s="149"/>
      <c r="O11" s="194"/>
      <c r="P11" s="195"/>
      <c r="Q11" s="196"/>
    </row>
    <row r="12" spans="1:17" ht="15.75" customHeight="1">
      <c r="A12" s="150" t="s">
        <v>158</v>
      </c>
      <c r="B12" s="155" t="s">
        <v>68</v>
      </c>
      <c r="C12" s="197">
        <v>645</v>
      </c>
      <c r="D12" s="607">
        <v>7.199999999999999</v>
      </c>
      <c r="E12" s="198">
        <f t="shared" si="0"/>
        <v>11.162790697674417</v>
      </c>
      <c r="F12" s="610">
        <v>7.199999999999999</v>
      </c>
      <c r="G12" s="198">
        <f t="shared" si="1"/>
        <v>11.162790697674417</v>
      </c>
      <c r="H12" s="148"/>
      <c r="J12" s="520"/>
      <c r="K12" s="653"/>
      <c r="L12" s="19"/>
      <c r="M12" s="149"/>
      <c r="N12" s="149"/>
      <c r="O12" s="194"/>
      <c r="P12" s="195"/>
      <c r="Q12" s="196"/>
    </row>
    <row r="13" spans="1:17" ht="15.75" customHeight="1">
      <c r="A13" s="154" t="s">
        <v>115</v>
      </c>
      <c r="B13" s="145" t="s">
        <v>64</v>
      </c>
      <c r="C13" s="192">
        <v>915</v>
      </c>
      <c r="D13" s="606">
        <v>10.71</v>
      </c>
      <c r="E13" s="193">
        <f t="shared" si="0"/>
        <v>11.704918032786885</v>
      </c>
      <c r="F13" s="609">
        <v>10.71</v>
      </c>
      <c r="G13" s="193">
        <f t="shared" si="1"/>
        <v>11.704918032786885</v>
      </c>
      <c r="H13" s="148"/>
      <c r="J13" s="520"/>
      <c r="K13" s="653"/>
      <c r="L13" s="19"/>
      <c r="M13" s="149"/>
      <c r="N13" s="149"/>
      <c r="O13" s="194"/>
      <c r="P13" s="195"/>
      <c r="Q13" s="199"/>
    </row>
    <row r="14" spans="1:17" ht="15.75" customHeight="1">
      <c r="A14" s="150" t="s">
        <v>159</v>
      </c>
      <c r="B14" s="155" t="s">
        <v>69</v>
      </c>
      <c r="C14" s="197">
        <v>116</v>
      </c>
      <c r="D14" s="607">
        <v>1.38</v>
      </c>
      <c r="E14" s="198">
        <f t="shared" si="0"/>
        <v>11.89655172413793</v>
      </c>
      <c r="F14" s="610">
        <v>1.38</v>
      </c>
      <c r="G14" s="198">
        <f t="shared" si="1"/>
        <v>11.89655172413793</v>
      </c>
      <c r="H14" s="148"/>
      <c r="J14" s="520"/>
      <c r="K14" s="653"/>
      <c r="L14" s="19"/>
      <c r="M14" s="149"/>
      <c r="N14" s="149"/>
      <c r="O14" s="194"/>
      <c r="P14" s="195"/>
      <c r="Q14" s="196"/>
    </row>
    <row r="15" spans="1:17" ht="15.75" customHeight="1">
      <c r="A15" s="154" t="s">
        <v>354</v>
      </c>
      <c r="B15" s="145" t="s">
        <v>53</v>
      </c>
      <c r="C15" s="192">
        <v>580</v>
      </c>
      <c r="D15" s="606">
        <v>7</v>
      </c>
      <c r="E15" s="193">
        <f t="shared" si="0"/>
        <v>12.068965517241379</v>
      </c>
      <c r="F15" s="609">
        <v>7</v>
      </c>
      <c r="G15" s="193">
        <f t="shared" si="1"/>
        <v>12.068965517241379</v>
      </c>
      <c r="H15" s="148"/>
      <c r="J15" s="520"/>
      <c r="K15" s="653"/>
      <c r="L15" s="19"/>
      <c r="M15" s="149"/>
      <c r="N15" s="149"/>
      <c r="O15" s="194"/>
      <c r="P15" s="195"/>
      <c r="Q15" s="196"/>
    </row>
    <row r="16" spans="1:17" ht="15.75" customHeight="1">
      <c r="A16" s="150" t="s">
        <v>354</v>
      </c>
      <c r="B16" s="155" t="s">
        <v>208</v>
      </c>
      <c r="C16" s="197">
        <v>120</v>
      </c>
      <c r="D16" s="607">
        <v>1.45</v>
      </c>
      <c r="E16" s="198">
        <f t="shared" si="0"/>
        <v>12.083333333333334</v>
      </c>
      <c r="F16" s="610">
        <v>1.45</v>
      </c>
      <c r="G16" s="198">
        <f t="shared" si="1"/>
        <v>12.083333333333334</v>
      </c>
      <c r="H16" s="148"/>
      <c r="J16" s="520"/>
      <c r="K16" s="653"/>
      <c r="L16" s="19"/>
      <c r="M16" s="149"/>
      <c r="N16" s="149"/>
      <c r="O16" s="194"/>
      <c r="P16" s="195"/>
      <c r="Q16" s="196"/>
    </row>
    <row r="17" spans="1:17" ht="15.75" customHeight="1">
      <c r="A17" s="154" t="s">
        <v>162</v>
      </c>
      <c r="B17" s="145" t="s">
        <v>207</v>
      </c>
      <c r="C17" s="192">
        <v>4450</v>
      </c>
      <c r="D17" s="606">
        <v>54.370000000000005</v>
      </c>
      <c r="E17" s="193">
        <f t="shared" si="0"/>
        <v>12.21797752808989</v>
      </c>
      <c r="F17" s="609">
        <v>54.370000000000005</v>
      </c>
      <c r="G17" s="193">
        <f t="shared" si="1"/>
        <v>12.21797752808989</v>
      </c>
      <c r="H17" s="148"/>
      <c r="J17" s="520"/>
      <c r="K17" s="653"/>
      <c r="L17" s="19"/>
      <c r="M17" s="149"/>
      <c r="N17" s="149"/>
      <c r="O17" s="194"/>
      <c r="P17" s="195"/>
      <c r="Q17" s="196"/>
    </row>
    <row r="18" spans="1:17" ht="15.75" customHeight="1">
      <c r="A18" s="150" t="s">
        <v>116</v>
      </c>
      <c r="B18" s="155" t="s">
        <v>32</v>
      </c>
      <c r="C18" s="197">
        <v>1511</v>
      </c>
      <c r="D18" s="607">
        <v>18.72</v>
      </c>
      <c r="E18" s="198">
        <f t="shared" si="0"/>
        <v>12.389146260754467</v>
      </c>
      <c r="F18" s="610"/>
      <c r="G18" s="198">
        <f t="shared" si="1"/>
        <v>0</v>
      </c>
      <c r="H18" s="148"/>
      <c r="J18" s="520"/>
      <c r="K18" s="653"/>
      <c r="L18" s="19"/>
      <c r="M18" s="149"/>
      <c r="N18" s="149"/>
      <c r="O18" s="194"/>
      <c r="P18" s="195"/>
      <c r="Q18" s="196"/>
    </row>
    <row r="19" spans="1:17" ht="15.75" customHeight="1">
      <c r="A19" s="154" t="s">
        <v>117</v>
      </c>
      <c r="B19" s="145" t="s">
        <v>65</v>
      </c>
      <c r="C19" s="192">
        <v>579</v>
      </c>
      <c r="D19" s="606">
        <v>7.25</v>
      </c>
      <c r="E19" s="193">
        <f t="shared" si="0"/>
        <v>12.521588946459413</v>
      </c>
      <c r="F19" s="609">
        <v>7.25</v>
      </c>
      <c r="G19" s="193">
        <f t="shared" si="1"/>
        <v>12.521588946459413</v>
      </c>
      <c r="H19" s="148"/>
      <c r="J19" s="520"/>
      <c r="K19" s="653"/>
      <c r="L19" s="19"/>
      <c r="M19" s="149"/>
      <c r="N19" s="149"/>
      <c r="O19" s="194"/>
      <c r="P19" s="195"/>
      <c r="Q19" s="196"/>
    </row>
    <row r="20" spans="1:17" ht="15.75" customHeight="1">
      <c r="A20" s="150" t="s">
        <v>292</v>
      </c>
      <c r="B20" s="155" t="s">
        <v>77</v>
      </c>
      <c r="C20" s="197">
        <v>475</v>
      </c>
      <c r="D20" s="607">
        <v>6</v>
      </c>
      <c r="E20" s="198">
        <f t="shared" si="0"/>
        <v>12.631578947368421</v>
      </c>
      <c r="F20" s="610">
        <v>6</v>
      </c>
      <c r="G20" s="198">
        <f t="shared" si="1"/>
        <v>12.631578947368421</v>
      </c>
      <c r="H20" s="148"/>
      <c r="J20" s="520"/>
      <c r="K20" s="653"/>
      <c r="L20" s="19"/>
      <c r="M20" s="149"/>
      <c r="N20" s="149"/>
      <c r="P20" s="195"/>
      <c r="Q20" s="199"/>
    </row>
    <row r="21" spans="1:17" ht="15.75" customHeight="1">
      <c r="A21" s="154" t="s">
        <v>292</v>
      </c>
      <c r="B21" s="145" t="s">
        <v>56</v>
      </c>
      <c r="C21" s="192">
        <v>3022</v>
      </c>
      <c r="D21" s="606">
        <v>38.84</v>
      </c>
      <c r="E21" s="193">
        <f t="shared" si="0"/>
        <v>12.852415618795503</v>
      </c>
      <c r="F21" s="609">
        <v>38.84</v>
      </c>
      <c r="G21" s="193">
        <f t="shared" si="1"/>
        <v>12.852415618795503</v>
      </c>
      <c r="H21" s="148"/>
      <c r="J21" s="520"/>
      <c r="K21" s="653"/>
      <c r="L21" s="19"/>
      <c r="M21" s="149"/>
      <c r="N21" s="149"/>
      <c r="O21" s="19"/>
      <c r="P21" s="195"/>
      <c r="Q21" s="199"/>
    </row>
    <row r="22" spans="1:17" ht="15.75" customHeight="1">
      <c r="A22" s="150" t="s">
        <v>120</v>
      </c>
      <c r="B22" s="155" t="s">
        <v>34</v>
      </c>
      <c r="C22" s="197">
        <v>7051</v>
      </c>
      <c r="D22" s="607">
        <v>91.86</v>
      </c>
      <c r="E22" s="198">
        <f t="shared" si="0"/>
        <v>13.027939299390157</v>
      </c>
      <c r="F22" s="610">
        <v>91.86</v>
      </c>
      <c r="G22" s="198">
        <f t="shared" si="1"/>
        <v>13.027939299390157</v>
      </c>
      <c r="H22" s="148"/>
      <c r="J22" s="520"/>
      <c r="K22" s="653"/>
      <c r="L22" s="19"/>
      <c r="M22" s="149"/>
      <c r="N22" s="149"/>
      <c r="P22" s="195"/>
      <c r="Q22" s="196"/>
    </row>
    <row r="23" spans="1:17" ht="15.75" customHeight="1">
      <c r="A23" s="154" t="s">
        <v>355</v>
      </c>
      <c r="B23" s="145" t="s">
        <v>55</v>
      </c>
      <c r="C23" s="192">
        <v>18488</v>
      </c>
      <c r="D23" s="606">
        <v>241.3</v>
      </c>
      <c r="E23" s="193">
        <f t="shared" si="0"/>
        <v>13.051709216789268</v>
      </c>
      <c r="F23" s="609">
        <v>212.14</v>
      </c>
      <c r="G23" s="193">
        <f t="shared" si="1"/>
        <v>11.47446992643877</v>
      </c>
      <c r="H23" s="148"/>
      <c r="J23" s="520"/>
      <c r="K23" s="653"/>
      <c r="L23" s="19"/>
      <c r="M23" s="149"/>
      <c r="N23" s="149"/>
      <c r="O23" s="19"/>
      <c r="P23" s="195"/>
      <c r="Q23" s="199"/>
    </row>
    <row r="24" spans="1:17" ht="15.75" customHeight="1">
      <c r="A24" s="150" t="s">
        <v>355</v>
      </c>
      <c r="B24" s="155" t="s">
        <v>28</v>
      </c>
      <c r="C24" s="197">
        <v>9783</v>
      </c>
      <c r="D24" s="607">
        <v>127.73999999999998</v>
      </c>
      <c r="E24" s="198">
        <f t="shared" si="0"/>
        <v>13.057344372891748</v>
      </c>
      <c r="F24" s="610">
        <v>127.73999999999998</v>
      </c>
      <c r="G24" s="198">
        <f t="shared" si="1"/>
        <v>13.057344372891748</v>
      </c>
      <c r="H24" s="148"/>
      <c r="J24" s="520"/>
      <c r="K24" s="653"/>
      <c r="L24" s="19"/>
      <c r="M24" s="149"/>
      <c r="N24" s="149"/>
      <c r="P24" s="195"/>
      <c r="Q24" s="199"/>
    </row>
    <row r="25" spans="1:17" ht="15.75" customHeight="1">
      <c r="A25" s="154" t="s">
        <v>355</v>
      </c>
      <c r="B25" s="145" t="s">
        <v>82</v>
      </c>
      <c r="C25" s="192">
        <v>2005</v>
      </c>
      <c r="D25" s="606">
        <v>26.25</v>
      </c>
      <c r="E25" s="193">
        <f t="shared" si="0"/>
        <v>13.092269326683292</v>
      </c>
      <c r="F25" s="609">
        <v>26.25</v>
      </c>
      <c r="G25" s="193">
        <f t="shared" si="1"/>
        <v>13.092269326683292</v>
      </c>
      <c r="H25" s="148"/>
      <c r="J25" s="520"/>
      <c r="K25" s="653"/>
      <c r="L25" s="19"/>
      <c r="M25" s="149"/>
      <c r="N25" s="149"/>
      <c r="P25" s="195"/>
      <c r="Q25" s="196"/>
    </row>
    <row r="26" spans="1:17" ht="15.75" customHeight="1">
      <c r="A26" s="150" t="s">
        <v>166</v>
      </c>
      <c r="B26" s="155" t="s">
        <v>73</v>
      </c>
      <c r="C26" s="197">
        <v>2187</v>
      </c>
      <c r="D26" s="607">
        <v>28.83</v>
      </c>
      <c r="E26" s="198">
        <f t="shared" si="0"/>
        <v>13.182441700960219</v>
      </c>
      <c r="F26" s="610">
        <v>28.83</v>
      </c>
      <c r="G26" s="198">
        <f t="shared" si="1"/>
        <v>13.182441700960219</v>
      </c>
      <c r="H26" s="148"/>
      <c r="J26" s="520"/>
      <c r="K26" s="653"/>
      <c r="L26" s="19"/>
      <c r="M26" s="149"/>
      <c r="N26" s="149"/>
      <c r="P26" s="195"/>
      <c r="Q26" s="199"/>
    </row>
    <row r="27" spans="1:17" ht="15.75" customHeight="1">
      <c r="A27" s="154" t="s">
        <v>362</v>
      </c>
      <c r="B27" s="145" t="s">
        <v>74</v>
      </c>
      <c r="C27" s="192">
        <v>4292</v>
      </c>
      <c r="D27" s="606">
        <v>56.91</v>
      </c>
      <c r="E27" s="193">
        <f t="shared" si="0"/>
        <v>13.25955265610438</v>
      </c>
      <c r="F27" s="609">
        <v>33.18</v>
      </c>
      <c r="G27" s="193">
        <f t="shared" si="1"/>
        <v>7.730661696178937</v>
      </c>
      <c r="H27" s="148"/>
      <c r="J27" s="520"/>
      <c r="K27" s="653"/>
      <c r="L27" s="19"/>
      <c r="M27" s="149"/>
      <c r="N27" s="149"/>
      <c r="P27" s="195"/>
      <c r="Q27" s="196"/>
    </row>
    <row r="28" spans="1:17" ht="15.75" customHeight="1">
      <c r="A28" s="150" t="s">
        <v>362</v>
      </c>
      <c r="B28" s="155" t="s">
        <v>60</v>
      </c>
      <c r="C28" s="197">
        <v>574</v>
      </c>
      <c r="D28" s="607">
        <v>7.64</v>
      </c>
      <c r="E28" s="198">
        <f t="shared" si="0"/>
        <v>13.310104529616723</v>
      </c>
      <c r="F28" s="610">
        <v>7.64</v>
      </c>
      <c r="G28" s="198">
        <f t="shared" si="1"/>
        <v>13.310104529616723</v>
      </c>
      <c r="H28" s="148"/>
      <c r="J28" s="520"/>
      <c r="K28" s="653"/>
      <c r="L28" s="19"/>
      <c r="M28" s="149"/>
      <c r="N28" s="149"/>
      <c r="P28" s="195"/>
      <c r="Q28" s="199"/>
    </row>
    <row r="29" spans="1:17" ht="15.75" customHeight="1">
      <c r="A29" s="154" t="s">
        <v>362</v>
      </c>
      <c r="B29" s="145" t="s">
        <v>206</v>
      </c>
      <c r="C29" s="192">
        <v>123466</v>
      </c>
      <c r="D29" s="606">
        <v>1644.8900000000003</v>
      </c>
      <c r="E29" s="193">
        <f t="shared" si="0"/>
        <v>13.322615132911087</v>
      </c>
      <c r="F29" s="609">
        <v>1378.0700000000002</v>
      </c>
      <c r="G29" s="193">
        <f t="shared" si="1"/>
        <v>11.161534349537526</v>
      </c>
      <c r="H29" s="148"/>
      <c r="J29" s="520"/>
      <c r="K29" s="653"/>
      <c r="L29" s="19"/>
      <c r="M29" s="149"/>
      <c r="N29" s="149"/>
      <c r="P29" s="195"/>
      <c r="Q29" s="199"/>
    </row>
    <row r="30" spans="1:17" ht="15.75" customHeight="1">
      <c r="A30" s="150" t="s">
        <v>356</v>
      </c>
      <c r="B30" s="155" t="s">
        <v>62</v>
      </c>
      <c r="C30" s="197">
        <v>352</v>
      </c>
      <c r="D30" s="607">
        <v>4.7</v>
      </c>
      <c r="E30" s="198">
        <f t="shared" si="0"/>
        <v>13.352272727272728</v>
      </c>
      <c r="F30" s="610">
        <v>4.7</v>
      </c>
      <c r="G30" s="198">
        <f t="shared" si="1"/>
        <v>13.352272727272728</v>
      </c>
      <c r="H30" s="148"/>
      <c r="J30" s="520"/>
      <c r="K30" s="653"/>
      <c r="L30" s="19"/>
      <c r="M30" s="149"/>
      <c r="N30" s="149"/>
      <c r="P30" s="195"/>
      <c r="Q30" s="196"/>
    </row>
    <row r="31" spans="1:17" ht="15.75" customHeight="1">
      <c r="A31" s="154" t="s">
        <v>356</v>
      </c>
      <c r="B31" s="145" t="s">
        <v>31</v>
      </c>
      <c r="C31" s="192">
        <v>1708</v>
      </c>
      <c r="D31" s="606">
        <v>22.919999999999998</v>
      </c>
      <c r="E31" s="193">
        <f t="shared" si="0"/>
        <v>13.419203747072599</v>
      </c>
      <c r="F31" s="609"/>
      <c r="G31" s="193">
        <f t="shared" si="1"/>
        <v>0</v>
      </c>
      <c r="H31" s="148"/>
      <c r="J31" s="520"/>
      <c r="K31" s="653"/>
      <c r="L31" s="19"/>
      <c r="M31" s="149"/>
      <c r="N31" s="149"/>
      <c r="P31" s="195"/>
      <c r="Q31" s="199"/>
    </row>
    <row r="32" spans="1:17" ht="15.75" customHeight="1">
      <c r="A32" s="150" t="s">
        <v>356</v>
      </c>
      <c r="B32" s="155" t="s">
        <v>46</v>
      </c>
      <c r="C32" s="197">
        <v>186</v>
      </c>
      <c r="D32" s="607">
        <v>2.5</v>
      </c>
      <c r="E32" s="198">
        <f t="shared" si="0"/>
        <v>13.440860215053764</v>
      </c>
      <c r="F32" s="610">
        <v>2.5</v>
      </c>
      <c r="G32" s="198">
        <f t="shared" si="1"/>
        <v>13.440860215053764</v>
      </c>
      <c r="H32" s="148"/>
      <c r="J32" s="520"/>
      <c r="K32" s="653"/>
      <c r="L32" s="19"/>
      <c r="M32" s="149"/>
      <c r="N32" s="149"/>
      <c r="P32" s="195"/>
      <c r="Q32" s="199"/>
    </row>
    <row r="33" spans="1:17" ht="15.75" customHeight="1">
      <c r="A33" s="154" t="s">
        <v>127</v>
      </c>
      <c r="B33" s="145" t="s">
        <v>33</v>
      </c>
      <c r="C33" s="192">
        <v>1206</v>
      </c>
      <c r="D33" s="606">
        <v>16.259999999999998</v>
      </c>
      <c r="E33" s="193">
        <f t="shared" si="0"/>
        <v>13.482587064676615</v>
      </c>
      <c r="F33" s="609">
        <v>16.259999999999998</v>
      </c>
      <c r="G33" s="193">
        <f t="shared" si="1"/>
        <v>13.482587064676615</v>
      </c>
      <c r="H33" s="148"/>
      <c r="J33" s="520"/>
      <c r="K33" s="653"/>
      <c r="L33" s="19"/>
      <c r="M33" s="149"/>
      <c r="N33" s="149"/>
      <c r="P33" s="195"/>
      <c r="Q33" s="196"/>
    </row>
    <row r="34" spans="1:17" ht="15.75" customHeight="1">
      <c r="A34" s="150" t="s">
        <v>167</v>
      </c>
      <c r="B34" s="155" t="s">
        <v>78</v>
      </c>
      <c r="C34" s="197">
        <v>1752</v>
      </c>
      <c r="D34" s="607">
        <v>24.3</v>
      </c>
      <c r="E34" s="198">
        <f t="shared" si="0"/>
        <v>13.86986301369863</v>
      </c>
      <c r="F34" s="610">
        <v>24.3</v>
      </c>
      <c r="G34" s="198">
        <f t="shared" si="1"/>
        <v>13.86986301369863</v>
      </c>
      <c r="H34" s="148"/>
      <c r="J34" s="520"/>
      <c r="K34" s="653"/>
      <c r="L34" s="19"/>
      <c r="M34" s="149"/>
      <c r="N34" s="149"/>
      <c r="O34" s="19"/>
      <c r="P34" s="195"/>
      <c r="Q34" s="199"/>
    </row>
    <row r="35" spans="1:17" ht="15.75" customHeight="1">
      <c r="A35" s="154" t="s">
        <v>168</v>
      </c>
      <c r="B35" s="145" t="s">
        <v>30</v>
      </c>
      <c r="C35" s="192">
        <v>3218</v>
      </c>
      <c r="D35" s="606">
        <v>44.98</v>
      </c>
      <c r="E35" s="193">
        <f t="shared" si="0"/>
        <v>13.977625854568053</v>
      </c>
      <c r="F35" s="609">
        <v>23.810000000000002</v>
      </c>
      <c r="G35" s="193">
        <f t="shared" si="1"/>
        <v>7.3990055935363594</v>
      </c>
      <c r="H35" s="148"/>
      <c r="J35" s="520"/>
      <c r="K35" s="653"/>
      <c r="L35" s="19"/>
      <c r="M35" s="149"/>
      <c r="N35" s="149"/>
      <c r="P35" s="195"/>
      <c r="Q35" s="199"/>
    </row>
    <row r="36" spans="1:17" ht="15.75" customHeight="1">
      <c r="A36" s="150" t="s">
        <v>169</v>
      </c>
      <c r="B36" s="155" t="s">
        <v>29</v>
      </c>
      <c r="C36" s="197">
        <v>16350</v>
      </c>
      <c r="D36" s="607">
        <v>230.20000000000002</v>
      </c>
      <c r="E36" s="198">
        <f t="shared" si="0"/>
        <v>14.079510703363916</v>
      </c>
      <c r="F36" s="610">
        <v>142.98</v>
      </c>
      <c r="G36" s="198">
        <f t="shared" si="1"/>
        <v>8.744954128440368</v>
      </c>
      <c r="H36" s="148"/>
      <c r="J36" s="520"/>
      <c r="K36" s="653"/>
      <c r="L36" s="19"/>
      <c r="M36" s="149"/>
      <c r="N36" s="149"/>
      <c r="P36" s="195"/>
      <c r="Q36" s="199"/>
    </row>
    <row r="37" spans="1:17" ht="15.75" customHeight="1">
      <c r="A37" s="154" t="s">
        <v>170</v>
      </c>
      <c r="B37" s="145" t="s">
        <v>39</v>
      </c>
      <c r="C37" s="192">
        <v>1625</v>
      </c>
      <c r="D37" s="606">
        <v>23.060000000000002</v>
      </c>
      <c r="E37" s="193">
        <f t="shared" si="0"/>
        <v>14.190769230769233</v>
      </c>
      <c r="F37" s="609">
        <v>23.060000000000002</v>
      </c>
      <c r="G37" s="193">
        <f t="shared" si="1"/>
        <v>14.190769230769233</v>
      </c>
      <c r="H37" s="148"/>
      <c r="J37" s="520"/>
      <c r="K37" s="653"/>
      <c r="L37" s="19"/>
      <c r="M37" s="149"/>
      <c r="N37" s="149"/>
      <c r="O37" s="19"/>
      <c r="P37" s="195"/>
      <c r="Q37" s="199"/>
    </row>
    <row r="38" spans="1:17" ht="15.75" customHeight="1">
      <c r="A38" s="150" t="s">
        <v>171</v>
      </c>
      <c r="B38" s="155" t="s">
        <v>59</v>
      </c>
      <c r="C38" s="197">
        <v>1015</v>
      </c>
      <c r="D38" s="607">
        <v>14.620000000000001</v>
      </c>
      <c r="E38" s="198">
        <f t="shared" si="0"/>
        <v>14.403940886699507</v>
      </c>
      <c r="F38" s="610">
        <v>14.620000000000001</v>
      </c>
      <c r="G38" s="198">
        <f t="shared" si="1"/>
        <v>14.403940886699507</v>
      </c>
      <c r="H38" s="148"/>
      <c r="J38" s="520"/>
      <c r="K38" s="653"/>
      <c r="L38" s="19"/>
      <c r="M38" s="149"/>
      <c r="N38" s="149"/>
      <c r="P38" s="195"/>
      <c r="Q38" s="196"/>
    </row>
    <row r="39" spans="1:17" ht="15.75" customHeight="1">
      <c r="A39" s="154" t="s">
        <v>172</v>
      </c>
      <c r="B39" s="145" t="s">
        <v>61</v>
      </c>
      <c r="C39" s="192">
        <v>451</v>
      </c>
      <c r="D39" s="606">
        <v>6.55</v>
      </c>
      <c r="E39" s="193">
        <f aca="true" t="shared" si="2" ref="E39:E70">+(D39/C39)*$K$2</f>
        <v>14.523281596452328</v>
      </c>
      <c r="F39" s="609">
        <v>6.55</v>
      </c>
      <c r="G39" s="193">
        <f aca="true" t="shared" si="3" ref="G39:G70">+(F39/C39)*$K$2</f>
        <v>14.523281596452328</v>
      </c>
      <c r="H39" s="148"/>
      <c r="J39" s="520"/>
      <c r="K39" s="653"/>
      <c r="L39" s="19"/>
      <c r="M39" s="149"/>
      <c r="N39" s="149"/>
      <c r="P39" s="195"/>
      <c r="Q39" s="196"/>
    </row>
    <row r="40" spans="1:17" ht="15.75" customHeight="1">
      <c r="A40" s="150" t="s">
        <v>173</v>
      </c>
      <c r="B40" s="155" t="s">
        <v>50</v>
      </c>
      <c r="C40" s="197">
        <v>4128</v>
      </c>
      <c r="D40" s="607">
        <v>60.150000000000006</v>
      </c>
      <c r="E40" s="198">
        <f t="shared" si="2"/>
        <v>14.571220930232558</v>
      </c>
      <c r="F40" s="610">
        <v>60.150000000000006</v>
      </c>
      <c r="G40" s="198">
        <f t="shared" si="3"/>
        <v>14.571220930232558</v>
      </c>
      <c r="H40" s="148"/>
      <c r="J40" s="520"/>
      <c r="K40" s="653"/>
      <c r="L40" s="19"/>
      <c r="M40" s="149"/>
      <c r="N40" s="149"/>
      <c r="O40" s="19"/>
      <c r="P40" s="195"/>
      <c r="Q40" s="199"/>
    </row>
    <row r="41" spans="1:17" ht="15.75" customHeight="1">
      <c r="A41" s="154" t="s">
        <v>174</v>
      </c>
      <c r="B41" s="145" t="s">
        <v>26</v>
      </c>
      <c r="C41" s="192">
        <v>15230</v>
      </c>
      <c r="D41" s="606">
        <v>224.59000000000003</v>
      </c>
      <c r="E41" s="193">
        <f t="shared" si="2"/>
        <v>14.74655285620486</v>
      </c>
      <c r="F41" s="609">
        <v>136.2</v>
      </c>
      <c r="G41" s="193">
        <f t="shared" si="3"/>
        <v>8.942875902823374</v>
      </c>
      <c r="H41" s="148"/>
      <c r="J41" s="520"/>
      <c r="K41" s="653"/>
      <c r="L41" s="19"/>
      <c r="M41" s="149"/>
      <c r="N41" s="149"/>
      <c r="P41" s="195"/>
      <c r="Q41" s="199"/>
    </row>
    <row r="42" spans="1:17" ht="15.75" customHeight="1">
      <c r="A42" s="150" t="s">
        <v>154</v>
      </c>
      <c r="B42" s="155" t="s">
        <v>42</v>
      </c>
      <c r="C42" s="197">
        <v>3608</v>
      </c>
      <c r="D42" s="607">
        <v>53.97</v>
      </c>
      <c r="E42" s="198">
        <f t="shared" si="2"/>
        <v>14.958425720620841</v>
      </c>
      <c r="F42" s="610">
        <v>53.97</v>
      </c>
      <c r="G42" s="198">
        <f t="shared" si="3"/>
        <v>14.958425720620841</v>
      </c>
      <c r="H42" s="148"/>
      <c r="J42" s="520"/>
      <c r="K42" s="653"/>
      <c r="L42" s="19"/>
      <c r="M42" s="149"/>
      <c r="N42" s="149"/>
      <c r="P42" s="195"/>
      <c r="Q42" s="199"/>
    </row>
    <row r="43" spans="1:17" ht="15.75" customHeight="1">
      <c r="A43" s="154" t="s">
        <v>129</v>
      </c>
      <c r="B43" s="145" t="s">
        <v>38</v>
      </c>
      <c r="C43" s="192">
        <v>1220</v>
      </c>
      <c r="D43" s="606">
        <v>18.990000000000002</v>
      </c>
      <c r="E43" s="193">
        <f t="shared" si="2"/>
        <v>15.565573770491804</v>
      </c>
      <c r="F43" s="609">
        <v>18.990000000000002</v>
      </c>
      <c r="G43" s="193">
        <f t="shared" si="3"/>
        <v>15.565573770491804</v>
      </c>
      <c r="H43" s="148"/>
      <c r="J43" s="520"/>
      <c r="K43" s="653"/>
      <c r="L43" s="19"/>
      <c r="M43" s="149"/>
      <c r="N43" s="149"/>
      <c r="P43" s="195"/>
      <c r="Q43" s="199"/>
    </row>
    <row r="44" spans="1:17" ht="15.75" customHeight="1">
      <c r="A44" s="150" t="s">
        <v>276</v>
      </c>
      <c r="B44" s="155" t="s">
        <v>35</v>
      </c>
      <c r="C44" s="197">
        <v>636</v>
      </c>
      <c r="D44" s="607">
        <v>10.04</v>
      </c>
      <c r="E44" s="198">
        <f t="shared" si="2"/>
        <v>15.786163522012577</v>
      </c>
      <c r="F44" s="610">
        <v>10.04</v>
      </c>
      <c r="G44" s="198">
        <f t="shared" si="3"/>
        <v>15.786163522012577</v>
      </c>
      <c r="H44" s="148"/>
      <c r="J44" s="520"/>
      <c r="K44" s="653"/>
      <c r="L44" s="19"/>
      <c r="M44" s="149"/>
      <c r="N44" s="149"/>
      <c r="P44" s="195"/>
      <c r="Q44" s="199"/>
    </row>
    <row r="45" spans="1:17" ht="15.75" customHeight="1">
      <c r="A45" s="154" t="s">
        <v>276</v>
      </c>
      <c r="B45" s="145" t="s">
        <v>70</v>
      </c>
      <c r="C45" s="192">
        <v>182</v>
      </c>
      <c r="D45" s="606">
        <v>2.88</v>
      </c>
      <c r="E45" s="193">
        <f t="shared" si="2"/>
        <v>15.824175824175825</v>
      </c>
      <c r="F45" s="609">
        <v>2.88</v>
      </c>
      <c r="G45" s="193">
        <f t="shared" si="3"/>
        <v>15.824175824175825</v>
      </c>
      <c r="H45" s="148"/>
      <c r="J45" s="520"/>
      <c r="K45" s="653"/>
      <c r="L45" s="19"/>
      <c r="M45" s="149"/>
      <c r="N45" s="149"/>
      <c r="P45" s="195"/>
      <c r="Q45" s="196"/>
    </row>
    <row r="46" spans="1:17" ht="15.75" customHeight="1">
      <c r="A46" s="150" t="s">
        <v>223</v>
      </c>
      <c r="B46" s="155" t="s">
        <v>45</v>
      </c>
      <c r="C46" s="197">
        <v>1030</v>
      </c>
      <c r="D46" s="607">
        <v>16.5</v>
      </c>
      <c r="E46" s="198">
        <f t="shared" si="2"/>
        <v>16.019417475728154</v>
      </c>
      <c r="F46" s="610">
        <v>16.5</v>
      </c>
      <c r="G46" s="198">
        <f t="shared" si="3"/>
        <v>16.019417475728154</v>
      </c>
      <c r="H46" s="148"/>
      <c r="J46" s="520"/>
      <c r="K46" s="653"/>
      <c r="L46" s="19"/>
      <c r="M46" s="149"/>
      <c r="N46" s="149"/>
      <c r="P46" s="195"/>
      <c r="Q46" s="196"/>
    </row>
    <row r="47" spans="1:17" ht="15.75" customHeight="1">
      <c r="A47" s="154" t="s">
        <v>223</v>
      </c>
      <c r="B47" s="145" t="s">
        <v>84</v>
      </c>
      <c r="C47" s="192">
        <v>594</v>
      </c>
      <c r="D47" s="606">
        <v>9.53</v>
      </c>
      <c r="E47" s="193">
        <f t="shared" si="2"/>
        <v>16.043771043771045</v>
      </c>
      <c r="F47" s="609">
        <v>9.53</v>
      </c>
      <c r="G47" s="193">
        <f t="shared" si="3"/>
        <v>16.043771043771045</v>
      </c>
      <c r="H47" s="148"/>
      <c r="J47" s="520"/>
      <c r="K47" s="653"/>
      <c r="L47" s="19"/>
      <c r="M47" s="149"/>
      <c r="N47" s="149"/>
      <c r="P47" s="195"/>
      <c r="Q47" s="196"/>
    </row>
    <row r="48" spans="1:17" ht="15.75" customHeight="1">
      <c r="A48" s="150" t="s">
        <v>220</v>
      </c>
      <c r="B48" s="155" t="s">
        <v>66</v>
      </c>
      <c r="C48" s="197">
        <v>650</v>
      </c>
      <c r="D48" s="607">
        <v>10.57</v>
      </c>
      <c r="E48" s="198">
        <f t="shared" si="2"/>
        <v>16.261538461538464</v>
      </c>
      <c r="F48" s="610">
        <v>10.57</v>
      </c>
      <c r="G48" s="198">
        <f t="shared" si="3"/>
        <v>16.261538461538464</v>
      </c>
      <c r="H48" s="148"/>
      <c r="J48" s="520"/>
      <c r="K48" s="653"/>
      <c r="L48" s="19"/>
      <c r="M48" s="149"/>
      <c r="N48" s="149"/>
      <c r="P48" s="195"/>
      <c r="Q48" s="196"/>
    </row>
    <row r="49" spans="1:17" ht="15.75" customHeight="1">
      <c r="A49" s="154" t="s">
        <v>220</v>
      </c>
      <c r="B49" s="145" t="s">
        <v>36</v>
      </c>
      <c r="C49" s="192">
        <v>3735</v>
      </c>
      <c r="D49" s="606">
        <v>60.81999999999999</v>
      </c>
      <c r="E49" s="193">
        <f t="shared" si="2"/>
        <v>16.28380187416332</v>
      </c>
      <c r="F49" s="609">
        <v>52.31</v>
      </c>
      <c r="G49" s="193">
        <f t="shared" si="3"/>
        <v>14.005354752342704</v>
      </c>
      <c r="H49" s="148"/>
      <c r="J49" s="520"/>
      <c r="K49" s="653"/>
      <c r="L49" s="19"/>
      <c r="M49" s="149"/>
      <c r="N49" s="149"/>
      <c r="O49" s="19"/>
      <c r="P49" s="195"/>
      <c r="Q49" s="196"/>
    </row>
    <row r="50" spans="1:17" ht="15.75" customHeight="1">
      <c r="A50" s="150" t="s">
        <v>290</v>
      </c>
      <c r="B50" s="155" t="s">
        <v>25</v>
      </c>
      <c r="C50" s="197">
        <v>35246</v>
      </c>
      <c r="D50" s="607">
        <v>583.07</v>
      </c>
      <c r="E50" s="198">
        <f t="shared" si="2"/>
        <v>16.542870112920614</v>
      </c>
      <c r="F50" s="610">
        <v>515.44</v>
      </c>
      <c r="G50" s="198">
        <f t="shared" si="3"/>
        <v>14.62407081654656</v>
      </c>
      <c r="H50" s="148"/>
      <c r="J50" s="520"/>
      <c r="K50" s="653"/>
      <c r="L50" s="19"/>
      <c r="M50" s="149"/>
      <c r="N50" s="149"/>
      <c r="P50" s="195"/>
      <c r="Q50" s="199"/>
    </row>
    <row r="51" spans="1:17" ht="15.75" customHeight="1">
      <c r="A51" s="154" t="s">
        <v>290</v>
      </c>
      <c r="B51" s="145" t="s">
        <v>58</v>
      </c>
      <c r="C51" s="192">
        <v>1831</v>
      </c>
      <c r="D51" s="606">
        <v>30.299999999999997</v>
      </c>
      <c r="E51" s="193">
        <f t="shared" si="2"/>
        <v>16.54833424358274</v>
      </c>
      <c r="F51" s="609">
        <v>30.299999999999997</v>
      </c>
      <c r="G51" s="193">
        <f t="shared" si="3"/>
        <v>16.54833424358274</v>
      </c>
      <c r="H51" s="148"/>
      <c r="J51" s="520"/>
      <c r="K51" s="653"/>
      <c r="L51" s="19"/>
      <c r="M51" s="149"/>
      <c r="N51" s="149"/>
      <c r="P51" s="195"/>
      <c r="Q51" s="199"/>
    </row>
    <row r="52" spans="1:17" ht="15.75" customHeight="1">
      <c r="A52" s="150" t="s">
        <v>179</v>
      </c>
      <c r="B52" s="155" t="s">
        <v>41</v>
      </c>
      <c r="C52" s="197">
        <v>908</v>
      </c>
      <c r="D52" s="607">
        <v>15.14</v>
      </c>
      <c r="E52" s="198">
        <f t="shared" si="2"/>
        <v>16.67400881057269</v>
      </c>
      <c r="F52" s="610">
        <v>15.14</v>
      </c>
      <c r="G52" s="198">
        <f t="shared" si="3"/>
        <v>16.67400881057269</v>
      </c>
      <c r="H52" s="148"/>
      <c r="J52" s="520"/>
      <c r="K52" s="653"/>
      <c r="L52" s="19"/>
      <c r="M52" s="149"/>
      <c r="N52" s="149"/>
      <c r="P52" s="195"/>
      <c r="Q52" s="199"/>
    </row>
    <row r="53" spans="1:17" ht="15.75" customHeight="1">
      <c r="A53" s="154" t="s">
        <v>363</v>
      </c>
      <c r="B53" s="145" t="s">
        <v>75</v>
      </c>
      <c r="C53" s="192">
        <v>8471</v>
      </c>
      <c r="D53" s="606">
        <v>142.39</v>
      </c>
      <c r="E53" s="193">
        <f t="shared" si="2"/>
        <v>16.809113445874157</v>
      </c>
      <c r="F53" s="609">
        <v>142.39</v>
      </c>
      <c r="G53" s="193">
        <f t="shared" si="3"/>
        <v>16.809113445874157</v>
      </c>
      <c r="H53" s="148"/>
      <c r="J53" s="520"/>
      <c r="K53" s="653"/>
      <c r="L53" s="19"/>
      <c r="M53" s="149"/>
      <c r="N53" s="149"/>
      <c r="O53" s="179"/>
      <c r="P53" s="195"/>
      <c r="Q53" s="199"/>
    </row>
    <row r="54" spans="1:17" ht="15.75" customHeight="1">
      <c r="A54" s="150" t="s">
        <v>363</v>
      </c>
      <c r="B54" s="155" t="s">
        <v>80</v>
      </c>
      <c r="C54" s="197">
        <v>773</v>
      </c>
      <c r="D54" s="607">
        <v>13.009999999999998</v>
      </c>
      <c r="E54" s="198">
        <f t="shared" si="2"/>
        <v>16.830530401034927</v>
      </c>
      <c r="F54" s="610">
        <v>13.009999999999998</v>
      </c>
      <c r="G54" s="198">
        <f t="shared" si="3"/>
        <v>16.830530401034927</v>
      </c>
      <c r="H54" s="148"/>
      <c r="J54" s="520"/>
      <c r="K54" s="653"/>
      <c r="L54" s="19"/>
      <c r="M54" s="149"/>
      <c r="N54" s="149"/>
      <c r="P54" s="195"/>
      <c r="Q54" s="199"/>
    </row>
    <row r="55" spans="1:17" ht="15.75" customHeight="1">
      <c r="A55" s="154" t="s">
        <v>232</v>
      </c>
      <c r="B55" s="145" t="s">
        <v>27</v>
      </c>
      <c r="C55" s="192">
        <v>28703</v>
      </c>
      <c r="D55" s="606">
        <v>487.97</v>
      </c>
      <c r="E55" s="193">
        <f t="shared" si="2"/>
        <v>17.000661951712367</v>
      </c>
      <c r="F55" s="609">
        <v>425.1</v>
      </c>
      <c r="G55" s="193">
        <f t="shared" si="3"/>
        <v>14.810298575061841</v>
      </c>
      <c r="H55" s="148"/>
      <c r="J55" s="520"/>
      <c r="K55" s="653"/>
      <c r="L55" s="19"/>
      <c r="M55" s="149"/>
      <c r="N55" s="149"/>
      <c r="P55" s="195"/>
      <c r="Q55" s="199"/>
    </row>
    <row r="56" spans="1:17" ht="15.75" customHeight="1">
      <c r="A56" s="150" t="s">
        <v>232</v>
      </c>
      <c r="B56" s="155" t="s">
        <v>57</v>
      </c>
      <c r="C56" s="197">
        <v>2033</v>
      </c>
      <c r="D56" s="607">
        <v>34.57</v>
      </c>
      <c r="E56" s="198">
        <f t="shared" si="2"/>
        <v>17.004426955238564</v>
      </c>
      <c r="F56" s="610">
        <v>34.57</v>
      </c>
      <c r="G56" s="198">
        <f t="shared" si="3"/>
        <v>17.004426955238564</v>
      </c>
      <c r="H56" s="148"/>
      <c r="J56" s="520"/>
      <c r="K56" s="653"/>
      <c r="L56" s="19"/>
      <c r="M56" s="149"/>
      <c r="N56" s="149"/>
      <c r="O56" s="19"/>
      <c r="P56" s="195"/>
      <c r="Q56" s="199"/>
    </row>
    <row r="57" spans="1:17" ht="15.75" customHeight="1">
      <c r="A57" s="154" t="s">
        <v>104</v>
      </c>
      <c r="B57" s="145" t="s">
        <v>49</v>
      </c>
      <c r="C57" s="192">
        <v>468</v>
      </c>
      <c r="D57" s="606">
        <v>8</v>
      </c>
      <c r="E57" s="193">
        <f t="shared" si="2"/>
        <v>17.094017094017097</v>
      </c>
      <c r="F57" s="609">
        <v>8</v>
      </c>
      <c r="G57" s="193">
        <f t="shared" si="3"/>
        <v>17.094017094017097</v>
      </c>
      <c r="H57" s="148"/>
      <c r="J57" s="520"/>
      <c r="K57" s="653"/>
      <c r="L57" s="19"/>
      <c r="M57" s="149"/>
      <c r="N57" s="149"/>
      <c r="P57" s="195"/>
      <c r="Q57" s="199"/>
    </row>
    <row r="58" spans="1:17" ht="15.75" customHeight="1">
      <c r="A58" s="150" t="s">
        <v>104</v>
      </c>
      <c r="B58" s="155" t="s">
        <v>83</v>
      </c>
      <c r="C58" s="197">
        <v>467</v>
      </c>
      <c r="D58" s="607">
        <v>8</v>
      </c>
      <c r="E58" s="198">
        <f t="shared" si="2"/>
        <v>17.130620985010708</v>
      </c>
      <c r="F58" s="610">
        <v>8</v>
      </c>
      <c r="G58" s="198">
        <f t="shared" si="3"/>
        <v>17.130620985010708</v>
      </c>
      <c r="H58" s="148"/>
      <c r="J58" s="520"/>
      <c r="K58" s="653"/>
      <c r="L58" s="19"/>
      <c r="M58" s="149"/>
      <c r="N58" s="149"/>
      <c r="P58" s="195"/>
      <c r="Q58" s="199"/>
    </row>
    <row r="59" spans="1:17" ht="15.75" customHeight="1">
      <c r="A59" s="154" t="s">
        <v>137</v>
      </c>
      <c r="B59" s="145" t="s">
        <v>37</v>
      </c>
      <c r="C59" s="192">
        <v>869</v>
      </c>
      <c r="D59" s="606">
        <v>15</v>
      </c>
      <c r="E59" s="193">
        <f t="shared" si="2"/>
        <v>17.26121979286536</v>
      </c>
      <c r="F59" s="609">
        <v>15</v>
      </c>
      <c r="G59" s="193">
        <f t="shared" si="3"/>
        <v>17.26121979286536</v>
      </c>
      <c r="H59" s="148"/>
      <c r="I59" s="179"/>
      <c r="J59" s="520"/>
      <c r="K59" s="653"/>
      <c r="L59" s="19"/>
      <c r="M59" s="149"/>
      <c r="N59" s="149"/>
      <c r="P59" s="195"/>
      <c r="Q59" s="196"/>
    </row>
    <row r="60" spans="1:17" s="179" customFormat="1" ht="15.75" customHeight="1">
      <c r="A60" s="150" t="s">
        <v>183</v>
      </c>
      <c r="B60" s="155" t="s">
        <v>85</v>
      </c>
      <c r="C60" s="197">
        <v>1026</v>
      </c>
      <c r="D60" s="607">
        <v>18.240000000000002</v>
      </c>
      <c r="E60" s="198">
        <f t="shared" si="2"/>
        <v>17.777777777777782</v>
      </c>
      <c r="F60" s="610">
        <v>18.240000000000002</v>
      </c>
      <c r="G60" s="198">
        <f t="shared" si="3"/>
        <v>17.777777777777782</v>
      </c>
      <c r="H60" s="178"/>
      <c r="I60" s="137"/>
      <c r="J60" s="520"/>
      <c r="K60" s="653"/>
      <c r="L60" s="19"/>
      <c r="M60" s="149"/>
      <c r="N60" s="149"/>
      <c r="O60" s="137"/>
      <c r="P60" s="195"/>
      <c r="Q60" s="199"/>
    </row>
    <row r="61" spans="1:17" ht="15.75" customHeight="1">
      <c r="A61" s="154" t="s">
        <v>184</v>
      </c>
      <c r="B61" s="145" t="s">
        <v>63</v>
      </c>
      <c r="C61" s="192">
        <v>425</v>
      </c>
      <c r="D61" s="606">
        <v>7.68</v>
      </c>
      <c r="E61" s="193">
        <f t="shared" si="2"/>
        <v>18.070588235294117</v>
      </c>
      <c r="F61" s="609">
        <v>7.68</v>
      </c>
      <c r="G61" s="193">
        <f t="shared" si="3"/>
        <v>18.070588235294117</v>
      </c>
      <c r="H61" s="148"/>
      <c r="J61" s="520"/>
      <c r="K61" s="653"/>
      <c r="L61" s="19"/>
      <c r="M61" s="149"/>
      <c r="N61" s="149"/>
      <c r="P61" s="195"/>
      <c r="Q61" s="199"/>
    </row>
    <row r="62" spans="1:17" ht="15.75" customHeight="1">
      <c r="A62" s="150" t="s">
        <v>138</v>
      </c>
      <c r="B62" s="155" t="s">
        <v>72</v>
      </c>
      <c r="C62" s="197">
        <v>3574</v>
      </c>
      <c r="D62" s="607">
        <v>65.21000000000001</v>
      </c>
      <c r="E62" s="198">
        <f t="shared" si="2"/>
        <v>18.245663122551765</v>
      </c>
      <c r="F62" s="610">
        <v>65.21</v>
      </c>
      <c r="G62" s="198">
        <f t="shared" si="3"/>
        <v>18.24566312255176</v>
      </c>
      <c r="H62" s="148"/>
      <c r="J62" s="520"/>
      <c r="K62" s="653"/>
      <c r="L62" s="11"/>
      <c r="N62" s="149"/>
      <c r="P62" s="195"/>
      <c r="Q62" s="199"/>
    </row>
    <row r="63" spans="1:17" ht="15.75" customHeight="1">
      <c r="A63" s="154" t="s">
        <v>139</v>
      </c>
      <c r="B63" s="145" t="s">
        <v>43</v>
      </c>
      <c r="C63" s="192">
        <v>282</v>
      </c>
      <c r="D63" s="606">
        <v>5.15</v>
      </c>
      <c r="E63" s="193">
        <f t="shared" si="2"/>
        <v>18.262411347517734</v>
      </c>
      <c r="F63" s="609">
        <v>5.15</v>
      </c>
      <c r="G63" s="193">
        <f t="shared" si="3"/>
        <v>18.262411347517734</v>
      </c>
      <c r="H63" s="148"/>
      <c r="J63" s="520"/>
      <c r="K63" s="653"/>
      <c r="L63" s="11"/>
      <c r="N63" s="149"/>
      <c r="O63" s="11"/>
      <c r="P63" s="195"/>
      <c r="Q63" s="199"/>
    </row>
    <row r="64" spans="1:17" ht="15.75" customHeight="1">
      <c r="A64" s="150" t="s">
        <v>277</v>
      </c>
      <c r="B64" s="155" t="s">
        <v>86</v>
      </c>
      <c r="C64" s="197">
        <v>648</v>
      </c>
      <c r="D64" s="607">
        <v>12.3</v>
      </c>
      <c r="E64" s="198">
        <f t="shared" si="2"/>
        <v>18.98148148148148</v>
      </c>
      <c r="F64" s="610">
        <v>12.3</v>
      </c>
      <c r="G64" s="198">
        <f t="shared" si="3"/>
        <v>18.98148148148148</v>
      </c>
      <c r="H64" s="148"/>
      <c r="J64" s="520"/>
      <c r="K64" s="653"/>
      <c r="N64" s="149"/>
      <c r="P64" s="195"/>
      <c r="Q64" s="199"/>
    </row>
    <row r="65" spans="1:17" ht="15.75" customHeight="1">
      <c r="A65" s="154" t="s">
        <v>277</v>
      </c>
      <c r="B65" s="145" t="s">
        <v>79</v>
      </c>
      <c r="C65" s="192">
        <v>1793</v>
      </c>
      <c r="D65" s="606">
        <v>34.06</v>
      </c>
      <c r="E65" s="193">
        <f t="shared" si="2"/>
        <v>18.99609592861127</v>
      </c>
      <c r="F65" s="609">
        <v>34.06</v>
      </c>
      <c r="G65" s="193">
        <f t="shared" si="3"/>
        <v>18.99609592861127</v>
      </c>
      <c r="H65" s="148"/>
      <c r="J65" s="520"/>
      <c r="K65" s="653"/>
      <c r="N65" s="149"/>
      <c r="P65" s="195"/>
      <c r="Q65" s="196"/>
    </row>
    <row r="66" spans="1:17" ht="15.75" customHeight="1">
      <c r="A66" s="150" t="s">
        <v>142</v>
      </c>
      <c r="B66" s="155" t="s">
        <v>81</v>
      </c>
      <c r="C66" s="197">
        <v>2483</v>
      </c>
      <c r="D66" s="607">
        <v>48.269999999999996</v>
      </c>
      <c r="E66" s="198">
        <f t="shared" si="2"/>
        <v>19.440193314538863</v>
      </c>
      <c r="F66" s="610">
        <v>48.269999999999996</v>
      </c>
      <c r="G66" s="198">
        <f t="shared" si="3"/>
        <v>19.440193314538863</v>
      </c>
      <c r="H66" s="148"/>
      <c r="J66" s="520"/>
      <c r="K66" s="653"/>
      <c r="N66" s="149"/>
      <c r="P66" s="195"/>
      <c r="Q66" s="196"/>
    </row>
    <row r="67" spans="1:17" ht="15.75" customHeight="1">
      <c r="A67" s="154" t="s">
        <v>143</v>
      </c>
      <c r="B67" s="145" t="s">
        <v>67</v>
      </c>
      <c r="C67" s="192">
        <v>4691</v>
      </c>
      <c r="D67" s="606">
        <v>94.32999999999998</v>
      </c>
      <c r="E67" s="193">
        <f t="shared" si="2"/>
        <v>20.10871882327862</v>
      </c>
      <c r="F67" s="609">
        <v>94.32999999999998</v>
      </c>
      <c r="G67" s="193">
        <f t="shared" si="3"/>
        <v>20.10871882327862</v>
      </c>
      <c r="H67" s="148"/>
      <c r="J67" s="520"/>
      <c r="K67" s="653"/>
      <c r="N67" s="149"/>
      <c r="P67" s="195"/>
      <c r="Q67" s="196"/>
    </row>
    <row r="68" spans="1:17" ht="15.75" customHeight="1">
      <c r="A68" s="150" t="s">
        <v>144</v>
      </c>
      <c r="B68" s="155" t="s">
        <v>71</v>
      </c>
      <c r="C68" s="197">
        <v>452</v>
      </c>
      <c r="D68" s="607">
        <v>9.51</v>
      </c>
      <c r="E68" s="198">
        <f t="shared" si="2"/>
        <v>21.039823008849556</v>
      </c>
      <c r="F68" s="610">
        <v>9.51</v>
      </c>
      <c r="G68" s="198">
        <f t="shared" si="3"/>
        <v>21.039823008849556</v>
      </c>
      <c r="H68" s="148"/>
      <c r="J68" s="520"/>
      <c r="K68" s="653"/>
      <c r="N68" s="149"/>
      <c r="P68" s="195"/>
      <c r="Q68" s="196"/>
    </row>
    <row r="69" spans="1:17" ht="15.75" customHeight="1">
      <c r="A69" s="154" t="s">
        <v>145</v>
      </c>
      <c r="B69" s="175" t="s">
        <v>52</v>
      </c>
      <c r="C69" s="192">
        <v>866</v>
      </c>
      <c r="D69" s="606">
        <v>18.28</v>
      </c>
      <c r="E69" s="193">
        <f t="shared" si="2"/>
        <v>21.108545034642034</v>
      </c>
      <c r="F69" s="609">
        <v>18.28</v>
      </c>
      <c r="G69" s="193">
        <f t="shared" si="3"/>
        <v>21.108545034642034</v>
      </c>
      <c r="H69" s="148"/>
      <c r="J69" s="520"/>
      <c r="K69" s="653"/>
      <c r="N69" s="149"/>
      <c r="P69" s="195"/>
      <c r="Q69" s="199"/>
    </row>
    <row r="70" spans="1:17" ht="15.75" customHeight="1" thickBot="1">
      <c r="A70" s="200"/>
      <c r="B70" s="201" t="s">
        <v>2</v>
      </c>
      <c r="C70" s="202">
        <v>338197</v>
      </c>
      <c r="D70" s="608">
        <v>4918.3600000000015</v>
      </c>
      <c r="E70" s="203">
        <f t="shared" si="2"/>
        <v>14.54288476834508</v>
      </c>
      <c r="F70" s="611">
        <v>4219.110000000001</v>
      </c>
      <c r="G70" s="203">
        <f t="shared" si="3"/>
        <v>12.475302856027701</v>
      </c>
      <c r="H70" s="148"/>
      <c r="J70" s="520"/>
      <c r="K70" s="653"/>
      <c r="N70" s="149"/>
      <c r="P70" s="195"/>
      <c r="Q70" s="199"/>
    </row>
    <row r="71" spans="1:17" ht="15.75" customHeight="1" thickTop="1">
      <c r="A71" s="148"/>
      <c r="B71" s="148" t="s">
        <v>99</v>
      </c>
      <c r="D71" s="148"/>
      <c r="E71" s="204"/>
      <c r="F71" s="205"/>
      <c r="G71" s="206"/>
      <c r="H71" s="178"/>
      <c r="I71" s="148"/>
      <c r="P71" s="195"/>
      <c r="Q71" s="199"/>
    </row>
    <row r="72" spans="1:17" ht="15">
      <c r="A72" s="148"/>
      <c r="D72" s="148"/>
      <c r="E72" s="148"/>
      <c r="G72" s="148"/>
      <c r="H72" s="148"/>
      <c r="I72" s="148"/>
      <c r="P72" s="11"/>
      <c r="Q72" s="196"/>
    </row>
    <row r="73" spans="1:17" ht="15">
      <c r="A73" s="148"/>
      <c r="D73" s="148"/>
      <c r="E73" s="148"/>
      <c r="G73" s="148"/>
      <c r="H73" s="148"/>
      <c r="I73" s="148"/>
      <c r="P73" s="195"/>
      <c r="Q73" s="196"/>
    </row>
    <row r="74" spans="1:17" ht="15">
      <c r="A74" s="148"/>
      <c r="D74" s="148"/>
      <c r="E74" s="148"/>
      <c r="G74" s="148"/>
      <c r="H74" s="148"/>
      <c r="I74" s="148"/>
      <c r="Q74" s="199"/>
    </row>
    <row r="75" spans="1:17" ht="15">
      <c r="A75" s="148"/>
      <c r="D75" s="148"/>
      <c r="E75" s="148"/>
      <c r="H75" s="148"/>
      <c r="I75" s="148"/>
      <c r="Q75" s="196"/>
    </row>
    <row r="76" spans="3:17" ht="15">
      <c r="C76" s="137" t="s">
        <v>18</v>
      </c>
      <c r="H76" s="148"/>
      <c r="I76" s="148"/>
      <c r="Q76" s="196"/>
    </row>
    <row r="77" ht="15">
      <c r="Q77" s="199"/>
    </row>
    <row r="78" ht="15">
      <c r="Q78" s="199"/>
    </row>
    <row r="79" ht="15">
      <c r="Q79" s="199"/>
    </row>
    <row r="80" ht="15">
      <c r="Q80" s="199"/>
    </row>
    <row r="81" ht="15">
      <c r="Q81" s="11"/>
    </row>
    <row r="82" ht="15">
      <c r="Q82" s="196"/>
    </row>
  </sheetData>
  <sheetProtection password="E9FB" sheet="1" sort="0" autoFilter="0" pivotTables="0"/>
  <mergeCells count="2">
    <mergeCell ref="F5:G5"/>
    <mergeCell ref="D5:E5"/>
  </mergeCells>
  <printOptions/>
  <pageMargins left="0.25" right="0.25" top="0.75" bottom="0.75" header="0.3" footer="0.3"/>
  <pageSetup fitToHeight="0" fitToWidth="1" horizontalDpi="600" verticalDpi="600" orientation="portrait" paperSize="9" scale="99" r:id="rId1"/>
  <ignoredErrors>
    <ignoredError sqref="A7:A11 A69 A18:A19 A14 A12:A13 A17 A66 A62:A63 A33:A34 A64:A65 A52 A42:A45 A67:A68 A22 A26 A39 A35:A36 A37:A38 A40:A41 A59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zoomScalePageLayoutView="0" workbookViewId="0" topLeftCell="A43">
      <selection activeCell="J26" sqref="J26"/>
    </sheetView>
  </sheetViews>
  <sheetFormatPr defaultColWidth="9.140625" defaultRowHeight="15"/>
  <cols>
    <col min="1" max="1" width="7.00390625" style="10" customWidth="1"/>
    <col min="2" max="2" width="30.00390625" style="37" customWidth="1"/>
    <col min="3" max="3" width="9.140625" style="38" customWidth="1"/>
    <col min="4" max="4" width="16.7109375" style="39" customWidth="1"/>
    <col min="5" max="5" width="15.00390625" style="39" customWidth="1"/>
    <col min="6" max="6" width="13.7109375" style="39" customWidth="1"/>
    <col min="7" max="7" width="13.00390625" style="39" customWidth="1"/>
    <col min="8" max="9" width="9.140625" style="10" customWidth="1"/>
    <col min="10" max="10" width="33.00390625" style="10" customWidth="1"/>
    <col min="11" max="12" width="13.7109375" style="10" customWidth="1"/>
    <col min="13" max="13" width="9.140625" style="10" customWidth="1"/>
    <col min="14" max="14" width="10.140625" style="10" bestFit="1" customWidth="1"/>
    <col min="15" max="16384" width="9.140625" style="10" customWidth="1"/>
  </cols>
  <sheetData>
    <row r="1" spans="1:9" s="2" customFormat="1" ht="12.75">
      <c r="A1" s="2" t="s">
        <v>244</v>
      </c>
      <c r="B1" s="3"/>
      <c r="C1" s="4"/>
      <c r="D1" s="5"/>
      <c r="E1" s="5"/>
      <c r="F1" s="5"/>
      <c r="G1" s="5"/>
      <c r="I1" s="2">
        <v>-1</v>
      </c>
    </row>
    <row r="2" spans="1:7" s="9" customFormat="1" ht="12.75">
      <c r="A2" s="2" t="s">
        <v>364</v>
      </c>
      <c r="B2" s="6"/>
      <c r="C2" s="7"/>
      <c r="D2" s="8"/>
      <c r="E2" s="8"/>
      <c r="F2" s="8"/>
      <c r="G2" s="8"/>
    </row>
    <row r="3" spans="1:7" s="9" customFormat="1" ht="12.75">
      <c r="A3" s="2" t="s">
        <v>365</v>
      </c>
      <c r="B3" s="6"/>
      <c r="C3" s="7"/>
      <c r="D3" s="8"/>
      <c r="E3" s="8"/>
      <c r="F3" s="8"/>
      <c r="G3" s="8"/>
    </row>
    <row r="4" spans="10:14" ht="15">
      <c r="J4"/>
      <c r="K4"/>
      <c r="L4"/>
      <c r="M4"/>
      <c r="N4"/>
    </row>
    <row r="5" spans="1:14" ht="19.5" customHeight="1">
      <c r="A5" s="710" t="s">
        <v>18</v>
      </c>
      <c r="B5" s="708" t="s">
        <v>0</v>
      </c>
      <c r="C5" s="708" t="s">
        <v>201</v>
      </c>
      <c r="D5" s="712" t="s">
        <v>202</v>
      </c>
      <c r="E5" s="713"/>
      <c r="F5" s="712" t="s">
        <v>205</v>
      </c>
      <c r="G5" s="713"/>
      <c r="J5"/>
      <c r="K5"/>
      <c r="L5"/>
      <c r="M5"/>
      <c r="N5"/>
    </row>
    <row r="6" spans="1:14" ht="19.5" customHeight="1">
      <c r="A6" s="711"/>
      <c r="B6" s="709"/>
      <c r="C6" s="709"/>
      <c r="D6" s="12" t="s">
        <v>203</v>
      </c>
      <c r="E6" s="13" t="s">
        <v>204</v>
      </c>
      <c r="F6" s="12" t="s">
        <v>203</v>
      </c>
      <c r="G6" s="13" t="s">
        <v>204</v>
      </c>
      <c r="J6" s="520"/>
      <c r="K6" s="602"/>
      <c r="L6" s="602"/>
      <c r="M6" s="602"/>
      <c r="N6" s="602"/>
    </row>
    <row r="7" spans="1:14" ht="15" customHeight="1">
      <c r="A7" s="213" t="s">
        <v>366</v>
      </c>
      <c r="B7" s="15" t="s">
        <v>51</v>
      </c>
      <c r="C7" s="16">
        <v>-23568.284</v>
      </c>
      <c r="D7" s="17">
        <v>105674.389</v>
      </c>
      <c r="E7" s="18">
        <v>95280.521</v>
      </c>
      <c r="F7" s="209">
        <f aca="true" t="shared" si="0" ref="F7:F38">(+C7/D7)*-1</f>
        <v>0.22302739786837092</v>
      </c>
      <c r="G7" s="210">
        <f aca="true" t="shared" si="1" ref="G7:G38">(+C7/E7)*-1</f>
        <v>0.24735679184625786</v>
      </c>
      <c r="J7" s="520"/>
      <c r="K7" s="602"/>
      <c r="L7" s="602"/>
      <c r="M7" s="602"/>
      <c r="N7" s="602"/>
    </row>
    <row r="8" spans="1:14" ht="15" customHeight="1">
      <c r="A8" s="214" t="s">
        <v>366</v>
      </c>
      <c r="B8" s="21" t="s">
        <v>74</v>
      </c>
      <c r="C8" s="22">
        <v>-53445.237</v>
      </c>
      <c r="D8" s="23">
        <v>239680.258</v>
      </c>
      <c r="E8" s="24">
        <v>228155.258</v>
      </c>
      <c r="F8" s="207">
        <f t="shared" si="0"/>
        <v>0.22298556187301835</v>
      </c>
      <c r="G8" s="208">
        <f t="shared" si="1"/>
        <v>0.23424942062917525</v>
      </c>
      <c r="J8" s="520"/>
      <c r="K8" s="602"/>
      <c r="L8" s="602"/>
      <c r="M8" s="602"/>
      <c r="N8" s="602"/>
    </row>
    <row r="9" spans="1:14" ht="15" customHeight="1">
      <c r="A9" s="213" t="s">
        <v>366</v>
      </c>
      <c r="B9" s="15" t="s">
        <v>55</v>
      </c>
      <c r="C9" s="16">
        <v>-385046.895</v>
      </c>
      <c r="D9" s="17">
        <v>1758102.701</v>
      </c>
      <c r="E9" s="18">
        <v>1614451.035</v>
      </c>
      <c r="F9" s="209">
        <f t="shared" si="0"/>
        <v>0.21901274298764645</v>
      </c>
      <c r="G9" s="210">
        <f t="shared" si="1"/>
        <v>0.2385002001624658</v>
      </c>
      <c r="J9" s="520"/>
      <c r="K9" s="602"/>
      <c r="L9" s="602"/>
      <c r="M9" s="602"/>
      <c r="N9" s="602"/>
    </row>
    <row r="10" spans="1:14" ht="15" customHeight="1">
      <c r="A10" s="214" t="s">
        <v>366</v>
      </c>
      <c r="B10" s="21" t="s">
        <v>65</v>
      </c>
      <c r="C10" s="22">
        <v>-13067.455</v>
      </c>
      <c r="D10" s="23">
        <v>60054.09</v>
      </c>
      <c r="E10" s="24">
        <v>58154.274</v>
      </c>
      <c r="F10" s="207">
        <f t="shared" si="0"/>
        <v>0.21759475499503866</v>
      </c>
      <c r="G10" s="208">
        <f t="shared" si="1"/>
        <v>0.2247032608471735</v>
      </c>
      <c r="J10" s="520"/>
      <c r="K10" s="602"/>
      <c r="L10" s="602"/>
      <c r="M10" s="602"/>
      <c r="N10" s="602"/>
    </row>
    <row r="11" spans="1:14" ht="15" customHeight="1">
      <c r="A11" s="213" t="s">
        <v>153</v>
      </c>
      <c r="B11" s="15" t="s">
        <v>34</v>
      </c>
      <c r="C11" s="16">
        <v>-169383.924</v>
      </c>
      <c r="D11" s="17">
        <v>819606.3600000001</v>
      </c>
      <c r="E11" s="18">
        <v>741403.942</v>
      </c>
      <c r="F11" s="209">
        <f t="shared" si="0"/>
        <v>0.2066649702425442</v>
      </c>
      <c r="G11" s="210">
        <f t="shared" si="1"/>
        <v>0.22846374884799303</v>
      </c>
      <c r="J11" s="520"/>
      <c r="K11" s="602"/>
      <c r="L11" s="602"/>
      <c r="M11" s="602"/>
      <c r="N11" s="602"/>
    </row>
    <row r="12" spans="1:14" ht="15" customHeight="1">
      <c r="A12" s="214" t="s">
        <v>158</v>
      </c>
      <c r="B12" s="21" t="s">
        <v>81</v>
      </c>
      <c r="C12" s="22">
        <v>-78368.82800000001</v>
      </c>
      <c r="D12" s="23">
        <v>387820.67799999996</v>
      </c>
      <c r="E12" s="24">
        <v>342220.67799999996</v>
      </c>
      <c r="F12" s="207">
        <f t="shared" si="0"/>
        <v>0.20207490844518614</v>
      </c>
      <c r="G12" s="208">
        <f t="shared" si="1"/>
        <v>0.22900085540710668</v>
      </c>
      <c r="J12" s="520"/>
      <c r="K12" s="602"/>
      <c r="L12" s="602"/>
      <c r="M12" s="602"/>
      <c r="N12" s="602"/>
    </row>
    <row r="13" spans="1:14" ht="15" customHeight="1">
      <c r="A13" s="213" t="s">
        <v>115</v>
      </c>
      <c r="B13" s="15" t="s">
        <v>50</v>
      </c>
      <c r="C13" s="16">
        <v>-109566.987</v>
      </c>
      <c r="D13" s="17">
        <v>573259.9299999999</v>
      </c>
      <c r="E13" s="18">
        <v>517472.7569999999</v>
      </c>
      <c r="F13" s="209">
        <f t="shared" si="0"/>
        <v>0.19112968003886127</v>
      </c>
      <c r="G13" s="210">
        <f t="shared" si="1"/>
        <v>0.2117347928327752</v>
      </c>
      <c r="J13" s="520"/>
      <c r="K13" s="602"/>
      <c r="L13" s="602"/>
      <c r="M13" s="602"/>
      <c r="N13" s="602"/>
    </row>
    <row r="14" spans="1:14" ht="15" customHeight="1">
      <c r="A14" s="214" t="s">
        <v>319</v>
      </c>
      <c r="B14" s="21" t="s">
        <v>37</v>
      </c>
      <c r="C14" s="22">
        <v>-24968.614</v>
      </c>
      <c r="D14" s="23">
        <v>132373.67</v>
      </c>
      <c r="E14" s="24">
        <v>113572.15400000001</v>
      </c>
      <c r="F14" s="207">
        <f t="shared" si="0"/>
        <v>0.18862220863106688</v>
      </c>
      <c r="G14" s="208">
        <f t="shared" si="1"/>
        <v>0.21984802718455088</v>
      </c>
      <c r="J14" s="520"/>
      <c r="K14" s="602"/>
      <c r="L14" s="602"/>
      <c r="M14" s="602"/>
      <c r="N14" s="602"/>
    </row>
    <row r="15" spans="1:14" ht="15" customHeight="1">
      <c r="A15" s="213" t="s">
        <v>319</v>
      </c>
      <c r="B15" s="15" t="s">
        <v>38</v>
      </c>
      <c r="C15" s="16">
        <v>-33168.231</v>
      </c>
      <c r="D15" s="17">
        <v>176522.519</v>
      </c>
      <c r="E15" s="18">
        <v>142022.519</v>
      </c>
      <c r="F15" s="209">
        <f t="shared" si="0"/>
        <v>0.18789801543677268</v>
      </c>
      <c r="G15" s="210">
        <f t="shared" si="1"/>
        <v>0.23354205539756692</v>
      </c>
      <c r="J15" s="520"/>
      <c r="K15" s="602"/>
      <c r="L15" s="602"/>
      <c r="M15" s="602"/>
      <c r="N15" s="602"/>
    </row>
    <row r="16" spans="1:14" ht="15" customHeight="1">
      <c r="A16" s="214" t="s">
        <v>319</v>
      </c>
      <c r="B16" s="21" t="s">
        <v>77</v>
      </c>
      <c r="C16" s="22">
        <v>-7170.907</v>
      </c>
      <c r="D16" s="23">
        <v>38328.131</v>
      </c>
      <c r="E16" s="24">
        <v>34169.687</v>
      </c>
      <c r="F16" s="207">
        <f t="shared" si="0"/>
        <v>0.1870925300270968</v>
      </c>
      <c r="G16" s="208">
        <f t="shared" si="1"/>
        <v>0.20986165310791405</v>
      </c>
      <c r="J16" s="520"/>
      <c r="K16" s="602"/>
      <c r="L16" s="602"/>
      <c r="M16" s="602"/>
      <c r="N16" s="602"/>
    </row>
    <row r="17" spans="1:14" ht="15" customHeight="1">
      <c r="A17" s="213" t="s">
        <v>319</v>
      </c>
      <c r="B17" s="15" t="s">
        <v>30</v>
      </c>
      <c r="C17" s="16">
        <v>-44499.923</v>
      </c>
      <c r="D17" s="17">
        <v>239729.04</v>
      </c>
      <c r="E17" s="18">
        <v>204187.37300000002</v>
      </c>
      <c r="F17" s="209">
        <f t="shared" si="0"/>
        <v>0.18562591749418428</v>
      </c>
      <c r="G17" s="210">
        <f t="shared" si="1"/>
        <v>0.2179367036569886</v>
      </c>
      <c r="J17" s="520"/>
      <c r="K17" s="602"/>
      <c r="L17" s="602"/>
      <c r="M17" s="602"/>
      <c r="N17" s="602"/>
    </row>
    <row r="18" spans="1:14" ht="15" customHeight="1">
      <c r="A18" s="214" t="s">
        <v>310</v>
      </c>
      <c r="B18" s="21" t="s">
        <v>26</v>
      </c>
      <c r="C18" s="22">
        <v>-273190.852</v>
      </c>
      <c r="D18" s="23">
        <v>1502981.887</v>
      </c>
      <c r="E18" s="24">
        <v>1323950.8390000002</v>
      </c>
      <c r="F18" s="207">
        <f t="shared" si="0"/>
        <v>0.18176589775496077</v>
      </c>
      <c r="G18" s="208">
        <f t="shared" si="1"/>
        <v>0.20634516324363308</v>
      </c>
      <c r="J18" s="520"/>
      <c r="K18" s="602"/>
      <c r="L18" s="602"/>
      <c r="M18" s="602"/>
      <c r="N18" s="602"/>
    </row>
    <row r="19" spans="1:14" ht="15" customHeight="1">
      <c r="A19" s="213" t="s">
        <v>310</v>
      </c>
      <c r="B19" s="15" t="s">
        <v>82</v>
      </c>
      <c r="C19" s="16">
        <v>-42494.138</v>
      </c>
      <c r="D19" s="17">
        <v>237957.749</v>
      </c>
      <c r="E19" s="18">
        <v>210407.75300000003</v>
      </c>
      <c r="F19" s="209">
        <f t="shared" si="0"/>
        <v>0.1785785005051464</v>
      </c>
      <c r="G19" s="210">
        <f t="shared" si="1"/>
        <v>0.20196089447331342</v>
      </c>
      <c r="J19" s="520"/>
      <c r="K19" s="602"/>
      <c r="L19" s="602"/>
      <c r="M19" s="602"/>
      <c r="N19" s="602"/>
    </row>
    <row r="20" spans="1:14" ht="15" customHeight="1">
      <c r="A20" s="214" t="s">
        <v>310</v>
      </c>
      <c r="B20" s="21" t="s">
        <v>29</v>
      </c>
      <c r="C20" s="22">
        <v>-209121.443</v>
      </c>
      <c r="D20" s="23">
        <v>1184303.202</v>
      </c>
      <c r="E20" s="24">
        <v>1111697.922</v>
      </c>
      <c r="F20" s="207">
        <f t="shared" si="0"/>
        <v>0.17657762188504156</v>
      </c>
      <c r="G20" s="208">
        <f t="shared" si="1"/>
        <v>0.1881099522285515</v>
      </c>
      <c r="J20" s="520"/>
      <c r="K20" s="602"/>
      <c r="L20" s="602"/>
      <c r="M20" s="602"/>
      <c r="N20" s="602"/>
    </row>
    <row r="21" spans="1:14" ht="15" customHeight="1">
      <c r="A21" s="213" t="s">
        <v>367</v>
      </c>
      <c r="B21" s="15" t="s">
        <v>33</v>
      </c>
      <c r="C21" s="16">
        <v>-27318.671</v>
      </c>
      <c r="D21" s="17">
        <v>156369.097</v>
      </c>
      <c r="E21" s="18">
        <v>140723.995</v>
      </c>
      <c r="F21" s="209">
        <f t="shared" si="0"/>
        <v>0.17470632960168592</v>
      </c>
      <c r="G21" s="210">
        <f t="shared" si="1"/>
        <v>0.19412944466222692</v>
      </c>
      <c r="J21" s="520"/>
      <c r="K21" s="602"/>
      <c r="L21" s="602"/>
      <c r="M21" s="602"/>
      <c r="N21" s="602"/>
    </row>
    <row r="22" spans="1:14" ht="15" customHeight="1">
      <c r="A22" s="214" t="s">
        <v>367</v>
      </c>
      <c r="B22" s="21" t="s">
        <v>78</v>
      </c>
      <c r="C22" s="22">
        <v>-38750.922</v>
      </c>
      <c r="D22" s="23">
        <v>225725.88</v>
      </c>
      <c r="E22" s="24">
        <v>203664.456</v>
      </c>
      <c r="F22" s="207">
        <f t="shared" si="0"/>
        <v>0.1716724816844218</v>
      </c>
      <c r="G22" s="208">
        <f t="shared" si="1"/>
        <v>0.19026845803668363</v>
      </c>
      <c r="H22" s="25"/>
      <c r="J22" s="520"/>
      <c r="K22" s="602"/>
      <c r="L22" s="602"/>
      <c r="M22" s="602"/>
      <c r="N22" s="602"/>
    </row>
    <row r="23" spans="1:14" ht="15" customHeight="1">
      <c r="A23" s="213" t="s">
        <v>367</v>
      </c>
      <c r="B23" s="15" t="s">
        <v>208</v>
      </c>
      <c r="C23" s="16">
        <v>-2361</v>
      </c>
      <c r="D23" s="17">
        <v>13857</v>
      </c>
      <c r="E23" s="18">
        <v>13857</v>
      </c>
      <c r="F23" s="209">
        <f t="shared" si="0"/>
        <v>0.17038319982680233</v>
      </c>
      <c r="G23" s="210">
        <f t="shared" si="1"/>
        <v>0.17038319982680233</v>
      </c>
      <c r="H23" s="25"/>
      <c r="J23" s="520"/>
      <c r="K23" s="602"/>
      <c r="L23" s="602"/>
      <c r="M23" s="602"/>
      <c r="N23" s="602"/>
    </row>
    <row r="24" spans="1:14" ht="15" customHeight="1">
      <c r="A24" s="214" t="s">
        <v>367</v>
      </c>
      <c r="B24" s="21" t="s">
        <v>35</v>
      </c>
      <c r="C24" s="22">
        <v>-16000.783</v>
      </c>
      <c r="D24" s="23">
        <v>94906.482</v>
      </c>
      <c r="E24" s="24">
        <v>84268.602</v>
      </c>
      <c r="F24" s="207">
        <f t="shared" si="0"/>
        <v>0.16859525991069818</v>
      </c>
      <c r="G24" s="208">
        <f t="shared" si="1"/>
        <v>0.1898783487591262</v>
      </c>
      <c r="H24" s="25"/>
      <c r="J24" s="520"/>
      <c r="K24" s="602"/>
      <c r="L24" s="602"/>
      <c r="M24" s="602"/>
      <c r="N24" s="602"/>
    </row>
    <row r="25" spans="1:14" ht="15" customHeight="1">
      <c r="A25" s="213" t="s">
        <v>367</v>
      </c>
      <c r="B25" s="15" t="s">
        <v>57</v>
      </c>
      <c r="C25" s="16">
        <v>-50096.253</v>
      </c>
      <c r="D25" s="17">
        <v>297346.634</v>
      </c>
      <c r="E25" s="18">
        <v>256048.63400000002</v>
      </c>
      <c r="F25" s="209">
        <f t="shared" si="0"/>
        <v>0.16847761928927701</v>
      </c>
      <c r="G25" s="210">
        <f t="shared" si="1"/>
        <v>0.19565131911619568</v>
      </c>
      <c r="H25" s="25"/>
      <c r="J25" s="520"/>
      <c r="K25" s="602"/>
      <c r="L25" s="602"/>
      <c r="M25" s="602"/>
      <c r="N25" s="602"/>
    </row>
    <row r="26" spans="1:14" ht="15" customHeight="1">
      <c r="A26" s="214" t="s">
        <v>367</v>
      </c>
      <c r="B26" s="21" t="s">
        <v>27</v>
      </c>
      <c r="C26" s="22">
        <v>-541160.398</v>
      </c>
      <c r="D26" s="23">
        <v>3257033.274</v>
      </c>
      <c r="E26" s="24">
        <v>3024594.1870000004</v>
      </c>
      <c r="F26" s="207">
        <f t="shared" si="0"/>
        <v>0.16615132621454454</v>
      </c>
      <c r="G26" s="208">
        <f t="shared" si="1"/>
        <v>0.1789200020042226</v>
      </c>
      <c r="H26" s="25"/>
      <c r="J26" s="520"/>
      <c r="K26" s="602"/>
      <c r="L26" s="602"/>
      <c r="M26" s="602"/>
      <c r="N26" s="602"/>
    </row>
    <row r="27" spans="1:14" ht="15" customHeight="1">
      <c r="A27" s="213" t="s">
        <v>367</v>
      </c>
      <c r="B27" s="15" t="s">
        <v>28</v>
      </c>
      <c r="C27" s="16">
        <v>-234109.797</v>
      </c>
      <c r="D27" s="17">
        <v>1415055.2449999999</v>
      </c>
      <c r="E27" s="18">
        <v>1189954.265</v>
      </c>
      <c r="F27" s="209">
        <f t="shared" si="0"/>
        <v>0.16544216052850996</v>
      </c>
      <c r="G27" s="210">
        <f t="shared" si="1"/>
        <v>0.1967384830542206</v>
      </c>
      <c r="H27" s="25"/>
      <c r="J27" s="520"/>
      <c r="K27" s="602"/>
      <c r="L27" s="602"/>
      <c r="M27" s="602"/>
      <c r="N27" s="602"/>
    </row>
    <row r="28" spans="1:14" ht="15" customHeight="1">
      <c r="A28" s="214" t="s">
        <v>368</v>
      </c>
      <c r="B28" s="21" t="s">
        <v>76</v>
      </c>
      <c r="C28" s="22">
        <v>-11453.055</v>
      </c>
      <c r="D28" s="23">
        <v>70571.912</v>
      </c>
      <c r="E28" s="24">
        <v>65596.052</v>
      </c>
      <c r="F28" s="207">
        <f t="shared" si="0"/>
        <v>0.16228914132296715</v>
      </c>
      <c r="G28" s="208">
        <f t="shared" si="1"/>
        <v>0.1745997609734196</v>
      </c>
      <c r="H28" s="25"/>
      <c r="J28" s="520"/>
      <c r="K28" s="602"/>
      <c r="L28" s="602"/>
      <c r="M28" s="602"/>
      <c r="N28" s="602"/>
    </row>
    <row r="29" spans="1:14" ht="15" customHeight="1">
      <c r="A29" s="213" t="s">
        <v>368</v>
      </c>
      <c r="B29" s="15" t="s">
        <v>71</v>
      </c>
      <c r="C29" s="16">
        <v>-14661.343</v>
      </c>
      <c r="D29" s="17">
        <v>90484.088</v>
      </c>
      <c r="E29" s="18">
        <v>81390.088</v>
      </c>
      <c r="F29" s="209">
        <f t="shared" si="0"/>
        <v>0.16203227908977763</v>
      </c>
      <c r="G29" s="210">
        <f t="shared" si="1"/>
        <v>0.18013671394482336</v>
      </c>
      <c r="H29" s="25"/>
      <c r="J29" s="520"/>
      <c r="K29" s="602"/>
      <c r="L29" s="602"/>
      <c r="M29" s="602"/>
      <c r="N29" s="602"/>
    </row>
    <row r="30" spans="1:14" ht="15" customHeight="1">
      <c r="A30" s="214" t="s">
        <v>368</v>
      </c>
      <c r="B30" s="21" t="s">
        <v>45</v>
      </c>
      <c r="C30" s="22">
        <v>-22357.945</v>
      </c>
      <c r="D30" s="23">
        <v>140265.558</v>
      </c>
      <c r="E30" s="24">
        <v>128648.73799999998</v>
      </c>
      <c r="F30" s="207">
        <f t="shared" si="0"/>
        <v>0.15939725559712956</v>
      </c>
      <c r="G30" s="208">
        <f t="shared" si="1"/>
        <v>0.17379062824541663</v>
      </c>
      <c r="J30" s="520"/>
      <c r="K30" s="602"/>
      <c r="L30" s="602"/>
      <c r="M30" s="602"/>
      <c r="N30" s="602"/>
    </row>
    <row r="31" spans="1:14" ht="15" customHeight="1">
      <c r="A31" s="213" t="s">
        <v>368</v>
      </c>
      <c r="B31" s="15" t="s">
        <v>41</v>
      </c>
      <c r="C31" s="16">
        <v>-17526.885</v>
      </c>
      <c r="D31" s="17">
        <v>110749.389</v>
      </c>
      <c r="E31" s="18">
        <v>106079.984</v>
      </c>
      <c r="F31" s="209">
        <f t="shared" si="0"/>
        <v>0.1582571710621356</v>
      </c>
      <c r="G31" s="210">
        <f t="shared" si="1"/>
        <v>0.16522329980743586</v>
      </c>
      <c r="J31" s="520"/>
      <c r="K31" s="602"/>
      <c r="L31" s="602"/>
      <c r="M31" s="602"/>
      <c r="N31" s="602"/>
    </row>
    <row r="32" spans="1:14" ht="15" customHeight="1">
      <c r="A32" s="214" t="s">
        <v>368</v>
      </c>
      <c r="B32" s="21" t="s">
        <v>60</v>
      </c>
      <c r="C32" s="22">
        <v>-12699.198</v>
      </c>
      <c r="D32" s="23">
        <v>80837.278</v>
      </c>
      <c r="E32" s="24">
        <v>72596.47</v>
      </c>
      <c r="F32" s="207">
        <f t="shared" si="0"/>
        <v>0.15709581413664125</v>
      </c>
      <c r="G32" s="208">
        <f t="shared" si="1"/>
        <v>0.1749285881255659</v>
      </c>
      <c r="J32" s="520"/>
      <c r="K32" s="602"/>
      <c r="L32" s="602"/>
      <c r="M32" s="602"/>
      <c r="N32" s="602"/>
    </row>
    <row r="33" spans="1:14" ht="15" customHeight="1">
      <c r="A33" s="213" t="s">
        <v>368</v>
      </c>
      <c r="B33" s="15" t="s">
        <v>52</v>
      </c>
      <c r="C33" s="16">
        <v>-20710.916</v>
      </c>
      <c r="D33" s="17">
        <v>133536.301</v>
      </c>
      <c r="E33" s="18">
        <v>115265.30900000001</v>
      </c>
      <c r="F33" s="209">
        <f t="shared" si="0"/>
        <v>0.1550957742943621</v>
      </c>
      <c r="G33" s="210">
        <f t="shared" si="1"/>
        <v>0.17968039282313467</v>
      </c>
      <c r="J33" s="520"/>
      <c r="K33" s="602"/>
      <c r="L33" s="602"/>
      <c r="M33" s="602"/>
      <c r="N33" s="602"/>
    </row>
    <row r="34" spans="1:14" ht="15" customHeight="1">
      <c r="A34" s="214" t="s">
        <v>369</v>
      </c>
      <c r="B34" s="21" t="s">
        <v>67</v>
      </c>
      <c r="C34" s="22">
        <v>-124091.631</v>
      </c>
      <c r="D34" s="23">
        <v>809495.8119999999</v>
      </c>
      <c r="E34" s="24">
        <v>691212.8559999999</v>
      </c>
      <c r="F34" s="207">
        <f t="shared" si="0"/>
        <v>0.1532949635568961</v>
      </c>
      <c r="G34" s="208">
        <f t="shared" si="1"/>
        <v>0.1795273770197353</v>
      </c>
      <c r="J34" s="520"/>
      <c r="K34" s="602"/>
      <c r="L34" s="602"/>
      <c r="M34" s="602"/>
      <c r="N34" s="602"/>
    </row>
    <row r="35" spans="1:14" ht="15" customHeight="1">
      <c r="A35" s="213" t="s">
        <v>369</v>
      </c>
      <c r="B35" s="15" t="s">
        <v>39</v>
      </c>
      <c r="C35" s="16">
        <v>-32744.328</v>
      </c>
      <c r="D35" s="17">
        <v>221643.481</v>
      </c>
      <c r="E35" s="18">
        <v>198057.397</v>
      </c>
      <c r="F35" s="209">
        <f t="shared" si="0"/>
        <v>0.1477342254880034</v>
      </c>
      <c r="G35" s="210">
        <f t="shared" si="1"/>
        <v>0.16532746817832814</v>
      </c>
      <c r="J35" s="520"/>
      <c r="K35" s="602"/>
      <c r="L35" s="602"/>
      <c r="M35" s="602"/>
      <c r="N35" s="602"/>
    </row>
    <row r="36" spans="1:14" ht="15" customHeight="1">
      <c r="A36" s="214" t="s">
        <v>369</v>
      </c>
      <c r="B36" s="21" t="s">
        <v>36</v>
      </c>
      <c r="C36" s="22">
        <v>-75735.70000000001</v>
      </c>
      <c r="D36" s="23">
        <v>518506.408</v>
      </c>
      <c r="E36" s="24">
        <v>443827.888</v>
      </c>
      <c r="F36" s="207">
        <f t="shared" si="0"/>
        <v>0.14606511863976812</v>
      </c>
      <c r="G36" s="208">
        <f t="shared" si="1"/>
        <v>0.1706420485230978</v>
      </c>
      <c r="J36" s="520"/>
      <c r="K36" s="602"/>
      <c r="L36" s="602"/>
      <c r="M36" s="602"/>
      <c r="N36" s="602"/>
    </row>
    <row r="37" spans="1:14" ht="15" customHeight="1">
      <c r="A37" s="213" t="s">
        <v>369</v>
      </c>
      <c r="B37" s="15" t="s">
        <v>75</v>
      </c>
      <c r="C37" s="16">
        <v>-181897.74699999997</v>
      </c>
      <c r="D37" s="17">
        <v>1250746.635</v>
      </c>
      <c r="E37" s="18">
        <v>1138196.777</v>
      </c>
      <c r="F37" s="209">
        <f t="shared" si="0"/>
        <v>0.14543133030295938</v>
      </c>
      <c r="G37" s="210">
        <f t="shared" si="1"/>
        <v>0.15981221408782814</v>
      </c>
      <c r="J37" s="520"/>
      <c r="K37" s="602"/>
      <c r="L37" s="602"/>
      <c r="M37" s="602"/>
      <c r="N37" s="602"/>
    </row>
    <row r="38" spans="1:14" ht="15" customHeight="1">
      <c r="A38" s="214" t="s">
        <v>320</v>
      </c>
      <c r="B38" s="21" t="s">
        <v>72</v>
      </c>
      <c r="C38" s="22">
        <v>-76557.019</v>
      </c>
      <c r="D38" s="23">
        <v>532376.836</v>
      </c>
      <c r="E38" s="24">
        <v>455993.718</v>
      </c>
      <c r="F38" s="207">
        <f t="shared" si="0"/>
        <v>0.14380231036197827</v>
      </c>
      <c r="G38" s="208">
        <f t="shared" si="1"/>
        <v>0.1678905124741214</v>
      </c>
      <c r="J38" s="520"/>
      <c r="K38" s="602"/>
      <c r="L38" s="602"/>
      <c r="M38" s="602"/>
      <c r="N38" s="602"/>
    </row>
    <row r="39" spans="1:14" ht="15" customHeight="1">
      <c r="A39" s="213" t="s">
        <v>320</v>
      </c>
      <c r="B39" s="15" t="s">
        <v>80</v>
      </c>
      <c r="C39" s="16">
        <v>-14475.902</v>
      </c>
      <c r="D39" s="17">
        <v>100876.914</v>
      </c>
      <c r="E39" s="18">
        <v>86166.06700000001</v>
      </c>
      <c r="F39" s="209">
        <f aca="true" t="shared" si="2" ref="F39:F67">(+C39/D39)*-1</f>
        <v>0.1435006427734298</v>
      </c>
      <c r="G39" s="210">
        <f aca="true" t="shared" si="3" ref="G39:G67">(+C39/E39)*-1</f>
        <v>0.16800003184548273</v>
      </c>
      <c r="J39" s="520"/>
      <c r="K39" s="602"/>
      <c r="L39" s="602"/>
      <c r="M39" s="602"/>
      <c r="N39" s="602"/>
    </row>
    <row r="40" spans="1:14" ht="15" customHeight="1">
      <c r="A40" s="214" t="s">
        <v>320</v>
      </c>
      <c r="B40" s="21" t="s">
        <v>25</v>
      </c>
      <c r="C40" s="22">
        <v>-646696.5579999998</v>
      </c>
      <c r="D40" s="23">
        <v>4557532.981</v>
      </c>
      <c r="E40" s="24">
        <v>4144778.1249999995</v>
      </c>
      <c r="F40" s="207">
        <f t="shared" si="2"/>
        <v>0.14189618828783632</v>
      </c>
      <c r="G40" s="208">
        <f t="shared" si="3"/>
        <v>0.15602682182173502</v>
      </c>
      <c r="J40" s="520"/>
      <c r="K40" s="602"/>
      <c r="L40" s="602"/>
      <c r="M40" s="602"/>
      <c r="N40" s="602"/>
    </row>
    <row r="41" spans="1:14" ht="15" customHeight="1">
      <c r="A41" s="213" t="s">
        <v>320</v>
      </c>
      <c r="B41" s="15" t="s">
        <v>86</v>
      </c>
      <c r="C41" s="16">
        <v>-17311.21</v>
      </c>
      <c r="D41" s="17">
        <v>122973.837</v>
      </c>
      <c r="E41" s="18">
        <v>100992.72899999999</v>
      </c>
      <c r="F41" s="209">
        <f t="shared" si="2"/>
        <v>0.1407714878409462</v>
      </c>
      <c r="G41" s="210">
        <f t="shared" si="3"/>
        <v>0.17141045866777202</v>
      </c>
      <c r="J41" s="520"/>
      <c r="K41" s="602"/>
      <c r="L41" s="602"/>
      <c r="M41" s="602"/>
      <c r="N41" s="602"/>
    </row>
    <row r="42" spans="1:14" ht="15" customHeight="1">
      <c r="A42" s="214" t="s">
        <v>320</v>
      </c>
      <c r="B42" s="21" t="s">
        <v>58</v>
      </c>
      <c r="C42" s="22">
        <v>-36621.193</v>
      </c>
      <c r="D42" s="23">
        <v>263460.72</v>
      </c>
      <c r="E42" s="24">
        <v>229548.577</v>
      </c>
      <c r="F42" s="207">
        <f t="shared" si="2"/>
        <v>0.13900058042808053</v>
      </c>
      <c r="G42" s="208">
        <f t="shared" si="3"/>
        <v>0.15953570036724732</v>
      </c>
      <c r="J42" s="520"/>
      <c r="K42" s="602"/>
      <c r="L42" s="602"/>
      <c r="M42" s="602"/>
      <c r="N42" s="602"/>
    </row>
    <row r="43" spans="1:14" ht="15" customHeight="1">
      <c r="A43" s="213" t="s">
        <v>320</v>
      </c>
      <c r="B43" s="15" t="s">
        <v>66</v>
      </c>
      <c r="C43" s="16">
        <v>-11592.95</v>
      </c>
      <c r="D43" s="17">
        <v>84096.417</v>
      </c>
      <c r="E43" s="18">
        <v>77416.417</v>
      </c>
      <c r="F43" s="209">
        <f t="shared" si="2"/>
        <v>0.1378530788059615</v>
      </c>
      <c r="G43" s="210">
        <f t="shared" si="3"/>
        <v>0.1497479533313974</v>
      </c>
      <c r="J43" s="520"/>
      <c r="K43" s="602"/>
      <c r="L43" s="602"/>
      <c r="M43" s="602"/>
      <c r="N43" s="602"/>
    </row>
    <row r="44" spans="1:14" ht="15" customHeight="1">
      <c r="A44" s="214" t="s">
        <v>338</v>
      </c>
      <c r="B44" s="21" t="s">
        <v>73</v>
      </c>
      <c r="C44" s="22">
        <v>-28671.403</v>
      </c>
      <c r="D44" s="23">
        <v>218494.767</v>
      </c>
      <c r="E44" s="24">
        <v>208394.76299999998</v>
      </c>
      <c r="F44" s="207">
        <f t="shared" si="2"/>
        <v>0.13122237842886186</v>
      </c>
      <c r="G44" s="208">
        <f t="shared" si="3"/>
        <v>0.13758216659216144</v>
      </c>
      <c r="J44" s="520"/>
      <c r="K44" s="602"/>
      <c r="L44" s="602"/>
      <c r="M44" s="602"/>
      <c r="N44" s="602"/>
    </row>
    <row r="45" spans="1:14" ht="15" customHeight="1">
      <c r="A45" s="213" t="s">
        <v>338</v>
      </c>
      <c r="B45" s="15" t="s">
        <v>56</v>
      </c>
      <c r="C45" s="16">
        <v>-44039.544</v>
      </c>
      <c r="D45" s="17">
        <v>336991.129</v>
      </c>
      <c r="E45" s="18">
        <v>309948.025</v>
      </c>
      <c r="F45" s="209">
        <f t="shared" si="2"/>
        <v>0.13068457953384285</v>
      </c>
      <c r="G45" s="210">
        <f t="shared" si="3"/>
        <v>0.14208686762885486</v>
      </c>
      <c r="J45" s="520"/>
      <c r="K45" s="602"/>
      <c r="L45" s="602"/>
      <c r="M45" s="602"/>
      <c r="N45" s="602"/>
    </row>
    <row r="46" spans="1:14" ht="15" customHeight="1">
      <c r="A46" s="214" t="s">
        <v>338</v>
      </c>
      <c r="B46" s="21" t="s">
        <v>85</v>
      </c>
      <c r="C46" s="22">
        <v>-19902.28</v>
      </c>
      <c r="D46" s="23">
        <v>152990.10700000002</v>
      </c>
      <c r="E46" s="24">
        <v>147549.46300000002</v>
      </c>
      <c r="F46" s="207">
        <f t="shared" si="2"/>
        <v>0.13008867298850896</v>
      </c>
      <c r="G46" s="208">
        <f t="shared" si="3"/>
        <v>0.13488547904779563</v>
      </c>
      <c r="J46" s="520"/>
      <c r="K46" s="602"/>
      <c r="L46" s="602"/>
      <c r="M46" s="602"/>
      <c r="N46" s="602"/>
    </row>
    <row r="47" spans="1:14" ht="15" customHeight="1">
      <c r="A47" s="213" t="s">
        <v>338</v>
      </c>
      <c r="B47" s="15" t="s">
        <v>59</v>
      </c>
      <c r="C47" s="16">
        <v>-21124.353</v>
      </c>
      <c r="D47" s="17">
        <v>162664.521</v>
      </c>
      <c r="E47" s="18">
        <v>148991.217</v>
      </c>
      <c r="F47" s="209">
        <f t="shared" si="2"/>
        <v>0.12986453880745144</v>
      </c>
      <c r="G47" s="210">
        <f t="shared" si="3"/>
        <v>0.14178253876535554</v>
      </c>
      <c r="J47" s="520"/>
      <c r="K47" s="602"/>
      <c r="L47" s="602"/>
      <c r="M47" s="602"/>
      <c r="N47" s="602"/>
    </row>
    <row r="48" spans="1:14" ht="15" customHeight="1">
      <c r="A48" s="214" t="s">
        <v>338</v>
      </c>
      <c r="B48" s="21" t="s">
        <v>40</v>
      </c>
      <c r="C48" s="22">
        <v>-8985.236</v>
      </c>
      <c r="D48" s="23">
        <v>70461.571</v>
      </c>
      <c r="E48" s="24">
        <v>60548.33499999999</v>
      </c>
      <c r="F48" s="207">
        <f t="shared" si="2"/>
        <v>0.12751966600347303</v>
      </c>
      <c r="G48" s="208">
        <f t="shared" si="3"/>
        <v>0.1483977387652361</v>
      </c>
      <c r="J48" s="520"/>
      <c r="K48" s="602"/>
      <c r="L48" s="602"/>
      <c r="M48" s="602"/>
      <c r="N48" s="602"/>
    </row>
    <row r="49" spans="1:14" ht="15" customHeight="1">
      <c r="A49" s="213" t="s">
        <v>370</v>
      </c>
      <c r="B49" s="15" t="s">
        <v>62</v>
      </c>
      <c r="C49" s="16">
        <v>-6564.515</v>
      </c>
      <c r="D49" s="17">
        <v>53281.914</v>
      </c>
      <c r="E49" s="18">
        <v>47594.914</v>
      </c>
      <c r="F49" s="209">
        <f t="shared" si="2"/>
        <v>0.12320343822483555</v>
      </c>
      <c r="G49" s="210">
        <f t="shared" si="3"/>
        <v>0.13792471607365445</v>
      </c>
      <c r="J49" s="520"/>
      <c r="K49" s="602"/>
      <c r="L49" s="602"/>
      <c r="M49" s="602"/>
      <c r="N49" s="602"/>
    </row>
    <row r="50" spans="1:14" ht="15" customHeight="1">
      <c r="A50" s="214" t="s">
        <v>370</v>
      </c>
      <c r="B50" s="21" t="s">
        <v>79</v>
      </c>
      <c r="C50" s="22">
        <v>-28097.55</v>
      </c>
      <c r="D50" s="23">
        <v>231155.49800000002</v>
      </c>
      <c r="E50" s="24">
        <v>206081.143</v>
      </c>
      <c r="F50" s="207">
        <f t="shared" si="2"/>
        <v>0.12155259227275657</v>
      </c>
      <c r="G50" s="208">
        <f t="shared" si="3"/>
        <v>0.13634216887083161</v>
      </c>
      <c r="J50" s="520"/>
      <c r="K50" s="602"/>
      <c r="L50" s="602"/>
      <c r="M50" s="602"/>
      <c r="N50" s="602"/>
    </row>
    <row r="51" spans="1:14" ht="15" customHeight="1">
      <c r="A51" s="213" t="s">
        <v>370</v>
      </c>
      <c r="B51" s="15" t="s">
        <v>83</v>
      </c>
      <c r="C51" s="16">
        <v>-7859.991</v>
      </c>
      <c r="D51" s="17">
        <v>65132.484</v>
      </c>
      <c r="E51" s="18">
        <v>65132.484</v>
      </c>
      <c r="F51" s="209">
        <f t="shared" si="2"/>
        <v>0.12067697279901071</v>
      </c>
      <c r="G51" s="210">
        <f t="shared" si="3"/>
        <v>0.12067697279901071</v>
      </c>
      <c r="J51" s="520"/>
      <c r="K51" s="602"/>
      <c r="L51" s="602"/>
      <c r="M51" s="602"/>
      <c r="N51" s="602"/>
    </row>
    <row r="52" spans="1:14" ht="15" customHeight="1">
      <c r="A52" s="214" t="s">
        <v>370</v>
      </c>
      <c r="B52" s="21" t="s">
        <v>70</v>
      </c>
      <c r="C52" s="22">
        <v>-2445.031</v>
      </c>
      <c r="D52" s="23">
        <v>20309.92</v>
      </c>
      <c r="E52" s="24">
        <v>18353.903</v>
      </c>
      <c r="F52" s="207">
        <f t="shared" si="2"/>
        <v>0.12038604780324098</v>
      </c>
      <c r="G52" s="208">
        <f t="shared" si="3"/>
        <v>0.13321586149823283</v>
      </c>
      <c r="J52" s="520"/>
      <c r="K52" s="602"/>
      <c r="L52" s="602"/>
      <c r="M52" s="602"/>
      <c r="N52" s="602"/>
    </row>
    <row r="53" spans="1:14" ht="15" customHeight="1">
      <c r="A53" s="213" t="s">
        <v>370</v>
      </c>
      <c r="B53" s="15" t="s">
        <v>68</v>
      </c>
      <c r="C53" s="16">
        <v>-9067.261</v>
      </c>
      <c r="D53" s="17">
        <v>76400.755</v>
      </c>
      <c r="E53" s="18">
        <v>73131.48700000001</v>
      </c>
      <c r="F53" s="209">
        <f t="shared" si="2"/>
        <v>0.11868025387969006</v>
      </c>
      <c r="G53" s="210">
        <f t="shared" si="3"/>
        <v>0.12398573271182083</v>
      </c>
      <c r="J53" s="520"/>
      <c r="K53" s="602"/>
      <c r="L53" s="602"/>
      <c r="M53" s="602"/>
      <c r="N53" s="602"/>
    </row>
    <row r="54" spans="1:14" ht="15.75" customHeight="1">
      <c r="A54" s="214" t="s">
        <v>370</v>
      </c>
      <c r="B54" s="21" t="s">
        <v>206</v>
      </c>
      <c r="C54" s="22">
        <v>-1517270.2409999997</v>
      </c>
      <c r="D54" s="23">
        <v>12941827.940000001</v>
      </c>
      <c r="E54" s="24">
        <v>11575911.407000002</v>
      </c>
      <c r="F54" s="207">
        <f t="shared" si="2"/>
        <v>0.11723770768969129</v>
      </c>
      <c r="G54" s="208">
        <f t="shared" si="3"/>
        <v>0.13107134182821234</v>
      </c>
      <c r="J54" s="520"/>
      <c r="K54" s="602"/>
      <c r="L54" s="602"/>
      <c r="M54" s="602"/>
      <c r="N54" s="602"/>
    </row>
    <row r="55" spans="1:14" ht="15" customHeight="1">
      <c r="A55" s="213" t="s">
        <v>370</v>
      </c>
      <c r="B55" s="15" t="s">
        <v>42</v>
      </c>
      <c r="C55" s="16">
        <v>-64277.543</v>
      </c>
      <c r="D55" s="17">
        <v>548823.357</v>
      </c>
      <c r="E55" s="18">
        <v>490891.637</v>
      </c>
      <c r="F55" s="209">
        <f t="shared" si="2"/>
        <v>0.11711881825029542</v>
      </c>
      <c r="G55" s="210">
        <f t="shared" si="3"/>
        <v>0.13094039122935802</v>
      </c>
      <c r="J55" s="520"/>
      <c r="K55" s="602"/>
      <c r="L55" s="602"/>
      <c r="M55" s="602"/>
      <c r="N55" s="602"/>
    </row>
    <row r="56" spans="1:14" ht="15" customHeight="1">
      <c r="A56" s="214" t="s">
        <v>235</v>
      </c>
      <c r="B56" s="21" t="s">
        <v>49</v>
      </c>
      <c r="C56" s="22">
        <v>-8028.589</v>
      </c>
      <c r="D56" s="23">
        <v>73068.696</v>
      </c>
      <c r="E56" s="24">
        <v>72003.836</v>
      </c>
      <c r="F56" s="207">
        <f t="shared" si="2"/>
        <v>0.1098772722042282</v>
      </c>
      <c r="G56" s="208">
        <f t="shared" si="3"/>
        <v>0.11150223996399304</v>
      </c>
      <c r="J56" s="520"/>
      <c r="K56" s="602"/>
      <c r="L56" s="602"/>
      <c r="M56" s="602"/>
      <c r="N56" s="602"/>
    </row>
    <row r="57" spans="1:14" ht="15" customHeight="1">
      <c r="A57" s="213" t="s">
        <v>235</v>
      </c>
      <c r="B57" s="15" t="s">
        <v>61</v>
      </c>
      <c r="C57" s="16">
        <v>-7115.587</v>
      </c>
      <c r="D57" s="17">
        <v>66815.892</v>
      </c>
      <c r="E57" s="18">
        <v>58113.490000000005</v>
      </c>
      <c r="F57" s="209">
        <f t="shared" si="2"/>
        <v>0.10649542776440071</v>
      </c>
      <c r="G57" s="210">
        <f t="shared" si="3"/>
        <v>0.12244294741203807</v>
      </c>
      <c r="J57" s="520"/>
      <c r="K57" s="602"/>
      <c r="L57" s="602"/>
      <c r="M57" s="602"/>
      <c r="N57" s="602"/>
    </row>
    <row r="58" spans="1:14" ht="15" customHeight="1">
      <c r="A58" s="214" t="s">
        <v>233</v>
      </c>
      <c r="B58" s="21" t="s">
        <v>207</v>
      </c>
      <c r="C58" s="22">
        <v>-58487.46</v>
      </c>
      <c r="D58" s="23">
        <v>598676.121</v>
      </c>
      <c r="E58" s="24">
        <v>583324.236</v>
      </c>
      <c r="F58" s="207">
        <f t="shared" si="2"/>
        <v>0.09769465984764071</v>
      </c>
      <c r="G58" s="208">
        <f t="shared" si="3"/>
        <v>0.10026578083068025</v>
      </c>
      <c r="J58" s="520"/>
      <c r="K58" s="602"/>
      <c r="L58" s="602"/>
      <c r="M58" s="602"/>
      <c r="N58" s="602"/>
    </row>
    <row r="59" spans="1:14" ht="15" customHeight="1">
      <c r="A59" s="213" t="s">
        <v>233</v>
      </c>
      <c r="B59" s="15" t="s">
        <v>54</v>
      </c>
      <c r="C59" s="16">
        <v>-3095.475</v>
      </c>
      <c r="D59" s="17">
        <v>32521.28</v>
      </c>
      <c r="E59" s="18">
        <v>29084.28</v>
      </c>
      <c r="F59" s="209">
        <f t="shared" si="2"/>
        <v>0.09518306167530921</v>
      </c>
      <c r="G59" s="210">
        <f t="shared" si="3"/>
        <v>0.10643120613609826</v>
      </c>
      <c r="J59" s="520"/>
      <c r="K59" s="602"/>
      <c r="L59" s="602"/>
      <c r="M59" s="602"/>
      <c r="N59" s="602"/>
    </row>
    <row r="60" spans="1:14" ht="15" customHeight="1">
      <c r="A60" s="214" t="s">
        <v>270</v>
      </c>
      <c r="B60" s="21" t="s">
        <v>43</v>
      </c>
      <c r="C60" s="22">
        <v>-4495.912</v>
      </c>
      <c r="D60" s="23">
        <v>47826.556</v>
      </c>
      <c r="E60" s="24">
        <v>40062.831999999995</v>
      </c>
      <c r="F60" s="207">
        <f t="shared" si="2"/>
        <v>0.09400451079939774</v>
      </c>
      <c r="G60" s="208">
        <f t="shared" si="3"/>
        <v>0.11222152243256295</v>
      </c>
      <c r="J60" s="520"/>
      <c r="K60" s="602"/>
      <c r="L60" s="602"/>
      <c r="M60" s="602"/>
      <c r="N60" s="602"/>
    </row>
    <row r="61" spans="1:14" ht="15" customHeight="1">
      <c r="A61" s="213" t="s">
        <v>270</v>
      </c>
      <c r="B61" s="15" t="s">
        <v>63</v>
      </c>
      <c r="C61" s="16">
        <v>-5592.942</v>
      </c>
      <c r="D61" s="17">
        <v>60099.26</v>
      </c>
      <c r="E61" s="18">
        <v>53180.018000000004</v>
      </c>
      <c r="F61" s="209">
        <f t="shared" si="2"/>
        <v>0.0930617448534308</v>
      </c>
      <c r="G61" s="210">
        <f t="shared" si="3"/>
        <v>0.10516999072847248</v>
      </c>
      <c r="J61" s="520"/>
      <c r="K61" s="602"/>
      <c r="L61" s="602"/>
      <c r="M61" s="602"/>
      <c r="N61" s="602"/>
    </row>
    <row r="62" spans="1:14" ht="15" customHeight="1">
      <c r="A62" s="214" t="s">
        <v>270</v>
      </c>
      <c r="B62" s="21" t="s">
        <v>53</v>
      </c>
      <c r="C62" s="22">
        <v>-5212.659</v>
      </c>
      <c r="D62" s="23">
        <v>57208.989</v>
      </c>
      <c r="E62" s="24">
        <v>53972.989</v>
      </c>
      <c r="F62" s="207">
        <f t="shared" si="2"/>
        <v>0.09111608317357259</v>
      </c>
      <c r="G62" s="208">
        <f t="shared" si="3"/>
        <v>0.09657903141143433</v>
      </c>
      <c r="J62" s="520"/>
      <c r="K62" s="602"/>
      <c r="L62" s="602"/>
      <c r="M62" s="602"/>
      <c r="N62" s="602"/>
    </row>
    <row r="63" spans="1:14" ht="15" customHeight="1">
      <c r="A63" s="213" t="s">
        <v>139</v>
      </c>
      <c r="B63" s="15" t="s">
        <v>64</v>
      </c>
      <c r="C63" s="16">
        <v>-8937.802</v>
      </c>
      <c r="D63" s="17">
        <v>106702.624</v>
      </c>
      <c r="E63" s="18">
        <v>97599.24399999999</v>
      </c>
      <c r="F63" s="209">
        <f t="shared" si="2"/>
        <v>0.08376365702121814</v>
      </c>
      <c r="G63" s="210">
        <f t="shared" si="3"/>
        <v>0.09157654950687938</v>
      </c>
      <c r="J63" s="520"/>
      <c r="K63" s="602"/>
      <c r="L63" s="602"/>
      <c r="M63" s="602"/>
      <c r="N63" s="602"/>
    </row>
    <row r="64" spans="1:14" ht="15" customHeight="1">
      <c r="A64" s="214" t="s">
        <v>140</v>
      </c>
      <c r="B64" s="21" t="s">
        <v>46</v>
      </c>
      <c r="C64" s="22">
        <v>-703.151</v>
      </c>
      <c r="D64" s="23">
        <v>27528.313</v>
      </c>
      <c r="E64" s="24">
        <v>21126.313</v>
      </c>
      <c r="F64" s="207">
        <f t="shared" si="2"/>
        <v>0.02554282930450551</v>
      </c>
      <c r="G64" s="208">
        <f t="shared" si="3"/>
        <v>0.033283185759862596</v>
      </c>
      <c r="J64" s="520"/>
      <c r="K64" s="602"/>
      <c r="L64" s="602"/>
      <c r="M64" s="602"/>
      <c r="N64" s="602"/>
    </row>
    <row r="65" spans="1:14" ht="15" customHeight="1">
      <c r="A65" s="213" t="s">
        <v>141</v>
      </c>
      <c r="B65" s="15" t="s">
        <v>84</v>
      </c>
      <c r="C65" s="16">
        <v>-2237.654</v>
      </c>
      <c r="D65" s="17">
        <v>90344.162</v>
      </c>
      <c r="E65" s="18">
        <v>80506.118</v>
      </c>
      <c r="F65" s="209">
        <f t="shared" si="2"/>
        <v>0.024768108425201843</v>
      </c>
      <c r="G65" s="210">
        <f t="shared" si="3"/>
        <v>0.027794831692170275</v>
      </c>
      <c r="J65" s="520"/>
      <c r="K65" s="602"/>
      <c r="L65" s="602"/>
      <c r="M65" s="602"/>
      <c r="N65" s="602"/>
    </row>
    <row r="66" spans="1:14" ht="15" customHeight="1">
      <c r="A66" s="214" t="s">
        <v>142</v>
      </c>
      <c r="B66" s="21" t="s">
        <v>69</v>
      </c>
      <c r="C66" s="22">
        <v>-135</v>
      </c>
      <c r="D66" s="23">
        <v>10219</v>
      </c>
      <c r="E66" s="24">
        <v>10219</v>
      </c>
      <c r="F66" s="207">
        <f t="shared" si="2"/>
        <v>0.013210685977101478</v>
      </c>
      <c r="G66" s="208">
        <f t="shared" si="3"/>
        <v>0.013210685977101478</v>
      </c>
      <c r="J66" s="520"/>
      <c r="K66" s="602"/>
      <c r="L66" s="602"/>
      <c r="M66" s="602"/>
      <c r="N66" s="602"/>
    </row>
    <row r="67" spans="1:14" ht="15" customHeight="1" thickBot="1">
      <c r="A67" s="26"/>
      <c r="B67" s="27" t="s">
        <v>2</v>
      </c>
      <c r="C67" s="28">
        <f>SUM(C7:C66)</f>
        <v>-5556340.300999997</v>
      </c>
      <c r="D67" s="29">
        <f>SUM(D7:D66)</f>
        <v>38054387.639000006</v>
      </c>
      <c r="E67" s="30">
        <f>SUM(E7:E66)</f>
        <v>34237746.177</v>
      </c>
      <c r="F67" s="211">
        <f t="shared" si="2"/>
        <v>0.14601050353798328</v>
      </c>
      <c r="G67" s="212">
        <f t="shared" si="3"/>
        <v>0.16228697625933677</v>
      </c>
      <c r="J67"/>
      <c r="K67"/>
      <c r="L67"/>
      <c r="M67"/>
      <c r="N67"/>
    </row>
    <row r="68" spans="1:14" ht="15" customHeight="1" thickTop="1">
      <c r="A68" s="25"/>
      <c r="B68" s="31"/>
      <c r="C68" s="32"/>
      <c r="D68" s="33"/>
      <c r="E68" s="33"/>
      <c r="F68" s="33"/>
      <c r="G68" s="33"/>
      <c r="N68"/>
    </row>
    <row r="69" spans="2:14" ht="16.5" customHeight="1">
      <c r="B69" s="31" t="s">
        <v>299</v>
      </c>
      <c r="C69" s="34"/>
      <c r="D69" s="35"/>
      <c r="E69" s="35"/>
      <c r="F69" s="35"/>
      <c r="G69" s="36"/>
      <c r="N69"/>
    </row>
    <row r="70" ht="15">
      <c r="N70"/>
    </row>
    <row r="71" ht="15">
      <c r="N71"/>
    </row>
    <row r="72" ht="15">
      <c r="N72"/>
    </row>
    <row r="73" ht="15">
      <c r="N73"/>
    </row>
    <row r="74" ht="15">
      <c r="N74"/>
    </row>
    <row r="75" ht="15">
      <c r="N75"/>
    </row>
    <row r="76" ht="15">
      <c r="N76"/>
    </row>
    <row r="77" ht="15">
      <c r="N77"/>
    </row>
    <row r="78" ht="15">
      <c r="N78"/>
    </row>
    <row r="79" ht="15">
      <c r="N79"/>
    </row>
  </sheetData>
  <sheetProtection password="E9FB" sheet="1" sort="0" autoFilter="0" pivotTables="0"/>
  <mergeCells count="5">
    <mergeCell ref="C5:C6"/>
    <mergeCell ref="B5:B6"/>
    <mergeCell ref="A5:A6"/>
    <mergeCell ref="D5:E5"/>
    <mergeCell ref="F5:G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5" r:id="rId1"/>
  <ignoredErrors>
    <ignoredError sqref="A11:A13 A64 A63 A65:A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J70" sqref="J70"/>
    </sheetView>
  </sheetViews>
  <sheetFormatPr defaultColWidth="9.140625" defaultRowHeight="15"/>
  <cols>
    <col min="1" max="1" width="5.8515625" style="11" customWidth="1"/>
    <col min="2" max="2" width="33.57421875" style="11" customWidth="1"/>
    <col min="3" max="3" width="8.57421875" style="11" bestFit="1" customWidth="1"/>
    <col min="4" max="4" width="13.57421875" style="11" customWidth="1"/>
    <col min="5" max="5" width="14.00390625" style="11" customWidth="1"/>
    <col min="6" max="6" width="13.140625" style="11" customWidth="1"/>
    <col min="7" max="7" width="11.57421875" style="11" bestFit="1" customWidth="1"/>
    <col min="8" max="11" width="9.140625" style="11" customWidth="1"/>
    <col min="12" max="12" width="13.28125" style="11" customWidth="1"/>
    <col min="13" max="13" width="24.421875" style="11" customWidth="1"/>
    <col min="14" max="14" width="20.140625" style="11" customWidth="1"/>
    <col min="15" max="15" width="9.140625" style="11" customWidth="1"/>
    <col min="16" max="16" width="11.7109375" style="11" customWidth="1"/>
    <col min="17" max="16384" width="9.140625" style="11" customWidth="1"/>
  </cols>
  <sheetData>
    <row r="1" s="9" customFormat="1" ht="12.75">
      <c r="A1" s="2" t="s">
        <v>245</v>
      </c>
    </row>
    <row r="2" s="2" customFormat="1" ht="12.75">
      <c r="A2" s="2" t="s">
        <v>371</v>
      </c>
    </row>
    <row r="3" spans="1:7" ht="11.25" customHeight="1">
      <c r="A3" s="2" t="s">
        <v>372</v>
      </c>
      <c r="D3" s="215"/>
      <c r="E3" s="215"/>
      <c r="F3" s="215"/>
      <c r="G3" s="215"/>
    </row>
    <row r="4" spans="4:7" ht="11.25" customHeight="1">
      <c r="D4" s="663"/>
      <c r="E4" s="663"/>
      <c r="F4" s="663"/>
      <c r="G4" s="663"/>
    </row>
    <row r="5" spans="1:7" ht="35.25" customHeight="1">
      <c r="A5" s="216"/>
      <c r="B5" s="216"/>
      <c r="C5" s="217"/>
      <c r="D5" s="716" t="s">
        <v>344</v>
      </c>
      <c r="E5" s="715"/>
      <c r="F5" s="714" t="s">
        <v>148</v>
      </c>
      <c r="G5" s="715"/>
    </row>
    <row r="6" spans="1:14" ht="15">
      <c r="A6" s="218" t="s">
        <v>92</v>
      </c>
      <c r="B6" s="219" t="s">
        <v>0</v>
      </c>
      <c r="C6" s="220" t="s">
        <v>96</v>
      </c>
      <c r="D6" s="221" t="s">
        <v>203</v>
      </c>
      <c r="E6" s="222" t="s">
        <v>204</v>
      </c>
      <c r="F6" s="223" t="s">
        <v>203</v>
      </c>
      <c r="G6" s="222" t="s">
        <v>204</v>
      </c>
      <c r="L6" s="642"/>
      <c r="M6"/>
      <c r="N6" s="573"/>
    </row>
    <row r="7" spans="1:16" ht="15.75" customHeight="1">
      <c r="A7" s="224">
        <v>1</v>
      </c>
      <c r="B7" s="225" t="s">
        <v>54</v>
      </c>
      <c r="C7" s="226">
        <v>408</v>
      </c>
      <c r="D7" s="227">
        <v>32521.28</v>
      </c>
      <c r="E7" s="228">
        <v>29084.28</v>
      </c>
      <c r="F7" s="229">
        <v>79709.01960784313</v>
      </c>
      <c r="G7" s="228">
        <v>71285</v>
      </c>
      <c r="L7" s="642"/>
      <c r="M7"/>
      <c r="N7" s="602"/>
      <c r="P7" s="383"/>
    </row>
    <row r="8" spans="1:16" ht="15.75" customHeight="1">
      <c r="A8" s="230">
        <v>2</v>
      </c>
      <c r="B8" s="231" t="s">
        <v>77</v>
      </c>
      <c r="C8" s="232">
        <v>475</v>
      </c>
      <c r="D8" s="233">
        <v>38328.131</v>
      </c>
      <c r="E8" s="234">
        <v>34169.687</v>
      </c>
      <c r="F8" s="235">
        <v>80690.80210526317</v>
      </c>
      <c r="G8" s="234">
        <v>71936.18315789473</v>
      </c>
      <c r="L8" s="642"/>
      <c r="M8"/>
      <c r="N8" s="602"/>
      <c r="P8" s="383"/>
    </row>
    <row r="9" spans="1:16" ht="15.75" customHeight="1">
      <c r="A9" s="224">
        <v>3</v>
      </c>
      <c r="B9" s="225" t="s">
        <v>69</v>
      </c>
      <c r="C9" s="226">
        <v>116</v>
      </c>
      <c r="D9" s="227">
        <v>10219</v>
      </c>
      <c r="E9" s="228">
        <v>10219</v>
      </c>
      <c r="F9" s="229">
        <v>88094.82758620688</v>
      </c>
      <c r="G9" s="228">
        <v>88094.82758620688</v>
      </c>
      <c r="L9" s="642"/>
      <c r="M9"/>
      <c r="N9" s="602"/>
      <c r="P9" s="383"/>
    </row>
    <row r="10" spans="1:16" ht="15.75" customHeight="1">
      <c r="A10" s="230">
        <v>4</v>
      </c>
      <c r="B10" s="231" t="s">
        <v>51</v>
      </c>
      <c r="C10" s="643">
        <v>1174</v>
      </c>
      <c r="D10" s="233">
        <v>105674.389</v>
      </c>
      <c r="E10" s="234">
        <v>95280.521</v>
      </c>
      <c r="F10" s="235">
        <v>90012.25638841567</v>
      </c>
      <c r="G10" s="234">
        <v>81158.87649063033</v>
      </c>
      <c r="L10"/>
      <c r="M10"/>
      <c r="N10" s="602"/>
      <c r="P10" s="383"/>
    </row>
    <row r="11" spans="1:16" ht="15.75" customHeight="1">
      <c r="A11" s="224">
        <v>5</v>
      </c>
      <c r="B11" s="225" t="s">
        <v>55</v>
      </c>
      <c r="C11" s="226">
        <v>18488</v>
      </c>
      <c r="D11" s="227">
        <v>1758102.701</v>
      </c>
      <c r="E11" s="228">
        <v>1614451.035</v>
      </c>
      <c r="F11" s="229">
        <v>95094.26119645174</v>
      </c>
      <c r="G11" s="228">
        <v>87324.2662808308</v>
      </c>
      <c r="L11"/>
      <c r="M11"/>
      <c r="N11" s="602"/>
      <c r="P11" s="383"/>
    </row>
    <row r="12" spans="1:16" ht="15.75" customHeight="1">
      <c r="A12" s="230">
        <v>6</v>
      </c>
      <c r="B12" s="231" t="s">
        <v>53</v>
      </c>
      <c r="C12" s="232">
        <v>580</v>
      </c>
      <c r="D12" s="233">
        <v>57208.989</v>
      </c>
      <c r="E12" s="234">
        <v>53972.989</v>
      </c>
      <c r="F12" s="235">
        <v>98636.18793103448</v>
      </c>
      <c r="G12" s="234">
        <v>93056.8775862069</v>
      </c>
      <c r="L12"/>
      <c r="M12"/>
      <c r="N12" s="602"/>
      <c r="P12" s="383"/>
    </row>
    <row r="13" spans="1:16" ht="15.75" customHeight="1">
      <c r="A13" s="224">
        <v>7</v>
      </c>
      <c r="B13" s="225" t="s">
        <v>73</v>
      </c>
      <c r="C13" s="226">
        <v>2187</v>
      </c>
      <c r="D13" s="227">
        <v>218494.767</v>
      </c>
      <c r="E13" s="228">
        <v>208394.76299999998</v>
      </c>
      <c r="F13" s="229">
        <v>99906.15775034293</v>
      </c>
      <c r="G13" s="228">
        <v>95287.95747599451</v>
      </c>
      <c r="L13"/>
      <c r="M13"/>
      <c r="N13" s="602"/>
      <c r="P13" s="383"/>
    </row>
    <row r="14" spans="1:16" ht="15.75" customHeight="1">
      <c r="A14" s="230">
        <v>8</v>
      </c>
      <c r="B14" s="231" t="s">
        <v>65</v>
      </c>
      <c r="C14" s="232">
        <v>579</v>
      </c>
      <c r="D14" s="233">
        <v>60054.09</v>
      </c>
      <c r="E14" s="234">
        <v>58154.274</v>
      </c>
      <c r="F14" s="235">
        <v>103720.36269430052</v>
      </c>
      <c r="G14" s="234">
        <v>100439.16062176166</v>
      </c>
      <c r="L14"/>
      <c r="M14"/>
      <c r="N14" s="602"/>
      <c r="P14" s="383"/>
    </row>
    <row r="15" spans="1:16" ht="15.75" customHeight="1">
      <c r="A15" s="224">
        <v>9</v>
      </c>
      <c r="B15" s="225" t="s">
        <v>74</v>
      </c>
      <c r="C15" s="226">
        <v>4292</v>
      </c>
      <c r="D15" s="227">
        <v>445943.14</v>
      </c>
      <c r="E15" s="228">
        <v>399125.14</v>
      </c>
      <c r="F15" s="229">
        <v>103901.0111835974</v>
      </c>
      <c r="G15" s="228">
        <v>92992.80987884437</v>
      </c>
      <c r="L15"/>
      <c r="M15"/>
      <c r="N15" s="602"/>
      <c r="P15" s="383"/>
    </row>
    <row r="16" spans="1:16" ht="15.75" customHeight="1">
      <c r="A16" s="230">
        <v>10</v>
      </c>
      <c r="B16" s="231" t="s">
        <v>40</v>
      </c>
      <c r="C16" s="232">
        <v>673</v>
      </c>
      <c r="D16" s="233">
        <v>70461.571</v>
      </c>
      <c r="E16" s="234">
        <v>60548.33499999999</v>
      </c>
      <c r="F16" s="235">
        <v>104697.7280832095</v>
      </c>
      <c r="G16" s="234">
        <v>89967.80832095095</v>
      </c>
      <c r="L16"/>
      <c r="M16"/>
      <c r="N16" s="602"/>
      <c r="P16" s="383"/>
    </row>
    <row r="17" spans="1:16" ht="15.75" customHeight="1">
      <c r="A17" s="224">
        <v>11</v>
      </c>
      <c r="B17" s="225" t="s">
        <v>56</v>
      </c>
      <c r="C17" s="226">
        <v>3022</v>
      </c>
      <c r="D17" s="227">
        <v>336991.129</v>
      </c>
      <c r="E17" s="228">
        <v>309948.025</v>
      </c>
      <c r="F17" s="229">
        <v>111512.61714096625</v>
      </c>
      <c r="G17" s="228">
        <v>102563.87326273991</v>
      </c>
      <c r="L17"/>
      <c r="M17"/>
      <c r="N17" s="602"/>
      <c r="P17" s="383"/>
    </row>
    <row r="18" spans="1:16" ht="15.75" customHeight="1">
      <c r="A18" s="230">
        <v>12</v>
      </c>
      <c r="B18" s="231" t="s">
        <v>70</v>
      </c>
      <c r="C18" s="232">
        <v>182</v>
      </c>
      <c r="D18" s="233">
        <v>20309.92</v>
      </c>
      <c r="E18" s="234">
        <v>18353.903</v>
      </c>
      <c r="F18" s="235">
        <v>111592.96703296702</v>
      </c>
      <c r="G18" s="234">
        <v>100845.62087912088</v>
      </c>
      <c r="L18"/>
      <c r="M18"/>
      <c r="N18" s="602"/>
      <c r="P18" s="383"/>
    </row>
    <row r="19" spans="1:16" ht="15.75" customHeight="1">
      <c r="A19" s="224">
        <v>13</v>
      </c>
      <c r="B19" s="225" t="s">
        <v>44</v>
      </c>
      <c r="C19" s="226">
        <v>236</v>
      </c>
      <c r="D19" s="227">
        <v>26438.51</v>
      </c>
      <c r="E19" s="228">
        <v>22728.746</v>
      </c>
      <c r="F19" s="229">
        <v>112027.58474576271</v>
      </c>
      <c r="G19" s="228">
        <v>96308.24576271186</v>
      </c>
      <c r="L19"/>
      <c r="M19"/>
      <c r="N19" s="602"/>
      <c r="P19" s="383"/>
    </row>
    <row r="20" spans="1:16" ht="15.75" customHeight="1">
      <c r="A20" s="230">
        <v>14</v>
      </c>
      <c r="B20" s="231" t="s">
        <v>208</v>
      </c>
      <c r="C20" s="232">
        <v>120</v>
      </c>
      <c r="D20" s="233">
        <v>13857</v>
      </c>
      <c r="E20" s="234">
        <v>13857</v>
      </c>
      <c r="F20" s="235">
        <v>115475</v>
      </c>
      <c r="G20" s="234">
        <v>115475</v>
      </c>
      <c r="L20"/>
      <c r="M20"/>
      <c r="N20" s="602"/>
      <c r="P20" s="383"/>
    </row>
    <row r="21" spans="1:16" ht="15.75" customHeight="1">
      <c r="A21" s="224">
        <v>15</v>
      </c>
      <c r="B21" s="225" t="s">
        <v>34</v>
      </c>
      <c r="C21" s="226">
        <v>7051</v>
      </c>
      <c r="D21" s="227">
        <v>819606.3600000001</v>
      </c>
      <c r="E21" s="228">
        <v>741403.942</v>
      </c>
      <c r="F21" s="229">
        <v>116239.73337115304</v>
      </c>
      <c r="G21" s="228">
        <v>105148.76499787264</v>
      </c>
      <c r="L21"/>
      <c r="M21"/>
      <c r="N21" s="602"/>
      <c r="P21" s="383"/>
    </row>
    <row r="22" spans="1:16" ht="15.75" customHeight="1">
      <c r="A22" s="230">
        <v>16</v>
      </c>
      <c r="B22" s="231" t="s">
        <v>64</v>
      </c>
      <c r="C22" s="232">
        <v>915</v>
      </c>
      <c r="D22" s="233">
        <v>106702.624</v>
      </c>
      <c r="E22" s="234">
        <v>97599.24399999999</v>
      </c>
      <c r="F22" s="235">
        <v>116614.88961748635</v>
      </c>
      <c r="G22" s="234">
        <v>106665.84043715846</v>
      </c>
      <c r="L22"/>
      <c r="M22"/>
      <c r="N22" s="602"/>
      <c r="P22" s="383"/>
    </row>
    <row r="23" spans="1:16" ht="15.75" customHeight="1">
      <c r="A23" s="224">
        <v>17</v>
      </c>
      <c r="B23" s="225" t="s">
        <v>68</v>
      </c>
      <c r="C23" s="226">
        <v>645</v>
      </c>
      <c r="D23" s="227">
        <v>76400.755</v>
      </c>
      <c r="E23" s="228">
        <v>73131.48700000001</v>
      </c>
      <c r="F23" s="229">
        <v>118450.78294573644</v>
      </c>
      <c r="G23" s="228">
        <v>113382.1503875969</v>
      </c>
      <c r="L23"/>
      <c r="M23"/>
      <c r="N23" s="602"/>
      <c r="P23" s="383"/>
    </row>
    <row r="24" spans="1:16" ht="15.75" customHeight="1">
      <c r="A24" s="230">
        <v>18</v>
      </c>
      <c r="B24" s="231" t="s">
        <v>82</v>
      </c>
      <c r="C24" s="232">
        <v>2005</v>
      </c>
      <c r="D24" s="233">
        <v>237957.749</v>
      </c>
      <c r="E24" s="234">
        <v>210407.75300000003</v>
      </c>
      <c r="F24" s="235">
        <v>118682.16907730674</v>
      </c>
      <c r="G24" s="234">
        <v>104941.52269326684</v>
      </c>
      <c r="L24"/>
      <c r="M24"/>
      <c r="N24" s="602"/>
      <c r="P24" s="383"/>
    </row>
    <row r="25" spans="1:16" ht="15.75" customHeight="1">
      <c r="A25" s="224">
        <v>19</v>
      </c>
      <c r="B25" s="518" t="s">
        <v>32</v>
      </c>
      <c r="C25" s="665">
        <v>1511</v>
      </c>
      <c r="D25" s="666">
        <v>179361.911</v>
      </c>
      <c r="E25" s="492">
        <v>168992.85499999998</v>
      </c>
      <c r="F25" s="491">
        <v>118704.11052283255</v>
      </c>
      <c r="G25" s="492">
        <v>111841.73064195896</v>
      </c>
      <c r="L25"/>
      <c r="M25"/>
      <c r="N25" s="602"/>
      <c r="P25" s="383"/>
    </row>
    <row r="26" spans="1:16" ht="15.75" customHeight="1">
      <c r="A26" s="230">
        <v>20</v>
      </c>
      <c r="B26" s="231" t="s">
        <v>29</v>
      </c>
      <c r="C26" s="232">
        <v>16350</v>
      </c>
      <c r="D26" s="233">
        <v>1959548.0669999998</v>
      </c>
      <c r="E26" s="234">
        <v>1824263.7869999998</v>
      </c>
      <c r="F26" s="235">
        <v>119850.03467889906</v>
      </c>
      <c r="G26" s="234">
        <v>111575.76678899082</v>
      </c>
      <c r="L26"/>
      <c r="M26"/>
      <c r="N26" s="602"/>
      <c r="P26" s="383"/>
    </row>
    <row r="27" spans="1:16" ht="15.75" customHeight="1">
      <c r="A27" s="224">
        <v>21</v>
      </c>
      <c r="B27" s="225" t="s">
        <v>206</v>
      </c>
      <c r="C27" s="226">
        <v>123466</v>
      </c>
      <c r="D27" s="227">
        <v>14988662.592000006</v>
      </c>
      <c r="E27" s="228">
        <v>13589205.764000006</v>
      </c>
      <c r="F27" s="229">
        <v>121399.11062154768</v>
      </c>
      <c r="G27" s="228">
        <v>110064.35588745085</v>
      </c>
      <c r="L27"/>
      <c r="M27"/>
      <c r="N27" s="602"/>
      <c r="P27" s="383"/>
    </row>
    <row r="28" spans="1:16" ht="15.75" customHeight="1">
      <c r="A28" s="230">
        <v>22</v>
      </c>
      <c r="B28" s="231" t="s">
        <v>41</v>
      </c>
      <c r="C28" s="232">
        <v>908</v>
      </c>
      <c r="D28" s="233">
        <v>110749.389</v>
      </c>
      <c r="E28" s="234">
        <v>106079.984</v>
      </c>
      <c r="F28" s="235">
        <v>121970.69273127752</v>
      </c>
      <c r="G28" s="234">
        <v>116828.17621145374</v>
      </c>
      <c r="L28"/>
      <c r="M28"/>
      <c r="N28" s="602"/>
      <c r="P28" s="383"/>
    </row>
    <row r="29" spans="1:16" ht="15.75" customHeight="1">
      <c r="A29" s="224">
        <v>23</v>
      </c>
      <c r="B29" s="225" t="s">
        <v>76</v>
      </c>
      <c r="C29" s="226">
        <v>562</v>
      </c>
      <c r="D29" s="227">
        <v>70571.912</v>
      </c>
      <c r="E29" s="228">
        <v>65596.052</v>
      </c>
      <c r="F29" s="229">
        <v>125572.7971530249</v>
      </c>
      <c r="G29" s="228">
        <v>116718.9537366548</v>
      </c>
      <c r="L29"/>
      <c r="M29"/>
      <c r="N29" s="602"/>
      <c r="P29" s="383"/>
    </row>
    <row r="30" spans="1:16" ht="15.75" customHeight="1">
      <c r="A30" s="230">
        <v>24</v>
      </c>
      <c r="B30" s="231" t="s">
        <v>31</v>
      </c>
      <c r="C30" s="232">
        <v>1708</v>
      </c>
      <c r="D30" s="233">
        <v>217197.524</v>
      </c>
      <c r="E30" s="234">
        <v>182769.908</v>
      </c>
      <c r="F30" s="235">
        <v>127164.82669789228</v>
      </c>
      <c r="G30" s="234">
        <v>107008.14285714286</v>
      </c>
      <c r="L30"/>
      <c r="M30"/>
      <c r="N30" s="602"/>
      <c r="P30" s="383"/>
    </row>
    <row r="31" spans="1:16" ht="15.75" customHeight="1">
      <c r="A31" s="224">
        <v>25</v>
      </c>
      <c r="B31" s="225" t="s">
        <v>30</v>
      </c>
      <c r="C31" s="226">
        <v>3218</v>
      </c>
      <c r="D31" s="227">
        <v>411644.60400000005</v>
      </c>
      <c r="E31" s="228">
        <v>355551.17300000007</v>
      </c>
      <c r="F31" s="229">
        <v>127919.39216904911</v>
      </c>
      <c r="G31" s="228">
        <v>110488.24518334371</v>
      </c>
      <c r="L31"/>
      <c r="M31"/>
      <c r="N31" s="602"/>
      <c r="P31" s="383"/>
    </row>
    <row r="32" spans="1:16" ht="15.75" customHeight="1">
      <c r="A32" s="230">
        <v>26</v>
      </c>
      <c r="B32" s="231" t="s">
        <v>78</v>
      </c>
      <c r="C32" s="232">
        <v>1752</v>
      </c>
      <c r="D32" s="233">
        <v>225725.88</v>
      </c>
      <c r="E32" s="234">
        <v>203664.456</v>
      </c>
      <c r="F32" s="235">
        <v>128838.97260273971</v>
      </c>
      <c r="G32" s="234">
        <v>116246.83561643836</v>
      </c>
      <c r="L32"/>
      <c r="M32"/>
      <c r="N32" s="602"/>
      <c r="P32" s="383"/>
    </row>
    <row r="33" spans="1:16" ht="15.75" customHeight="1">
      <c r="A33" s="224">
        <v>27</v>
      </c>
      <c r="B33" s="225" t="s">
        <v>79</v>
      </c>
      <c r="C33" s="226">
        <v>1793</v>
      </c>
      <c r="D33" s="227">
        <v>231155.49800000002</v>
      </c>
      <c r="E33" s="228">
        <v>206081.143</v>
      </c>
      <c r="F33" s="229">
        <v>128921.08087005022</v>
      </c>
      <c r="G33" s="228">
        <v>114936.49916341327</v>
      </c>
      <c r="L33"/>
      <c r="M33"/>
      <c r="N33" s="602"/>
      <c r="P33" s="383"/>
    </row>
    <row r="34" spans="1:16" ht="15.75" customHeight="1">
      <c r="A34" s="230">
        <v>28</v>
      </c>
      <c r="B34" s="231" t="s">
        <v>25</v>
      </c>
      <c r="C34" s="232">
        <v>35246</v>
      </c>
      <c r="D34" s="233">
        <v>4557532.981</v>
      </c>
      <c r="E34" s="234">
        <v>4144778.1249999995</v>
      </c>
      <c r="F34" s="235">
        <v>129306.38883844975</v>
      </c>
      <c r="G34" s="234">
        <v>117595.70234920274</v>
      </c>
      <c r="L34"/>
      <c r="M34"/>
      <c r="N34" s="602"/>
      <c r="P34" s="383"/>
    </row>
    <row r="35" spans="1:16" ht="15.75" customHeight="1">
      <c r="A35" s="224">
        <v>29</v>
      </c>
      <c r="B35" s="225" t="s">
        <v>66</v>
      </c>
      <c r="C35" s="612">
        <v>650</v>
      </c>
      <c r="D35" s="227">
        <v>84096.417</v>
      </c>
      <c r="E35" s="228">
        <v>77416.417</v>
      </c>
      <c r="F35" s="229">
        <v>129379.10307692309</v>
      </c>
      <c r="G35" s="228">
        <v>119102.18000000001</v>
      </c>
      <c r="L35"/>
      <c r="M35"/>
      <c r="N35" s="602"/>
      <c r="P35" s="383"/>
    </row>
    <row r="36" spans="1:16" ht="15.75" customHeight="1">
      <c r="A36" s="230">
        <v>30</v>
      </c>
      <c r="B36" s="231" t="s">
        <v>33</v>
      </c>
      <c r="C36" s="232">
        <v>1206</v>
      </c>
      <c r="D36" s="233">
        <v>156369.097</v>
      </c>
      <c r="E36" s="234">
        <v>140723.995</v>
      </c>
      <c r="F36" s="235">
        <v>129659.28441127695</v>
      </c>
      <c r="G36" s="234">
        <v>116686.56301824213</v>
      </c>
      <c r="L36"/>
      <c r="M36"/>
      <c r="N36" s="602"/>
      <c r="P36" s="383"/>
    </row>
    <row r="37" spans="1:16" ht="15.75" customHeight="1">
      <c r="A37" s="224">
        <v>31</v>
      </c>
      <c r="B37" s="225" t="s">
        <v>80</v>
      </c>
      <c r="C37" s="226">
        <v>773</v>
      </c>
      <c r="D37" s="227">
        <v>100876.914</v>
      </c>
      <c r="E37" s="228">
        <v>86166.06700000001</v>
      </c>
      <c r="F37" s="229">
        <v>130500.53557567918</v>
      </c>
      <c r="G37" s="228">
        <v>111469.68564036224</v>
      </c>
      <c r="L37"/>
      <c r="M37"/>
      <c r="N37" s="602"/>
      <c r="P37" s="383"/>
    </row>
    <row r="38" spans="1:16" ht="15.75" customHeight="1">
      <c r="A38" s="230">
        <v>32</v>
      </c>
      <c r="B38" s="231" t="s">
        <v>27</v>
      </c>
      <c r="C38" s="232">
        <v>28703</v>
      </c>
      <c r="D38" s="233">
        <v>3779694.4790000003</v>
      </c>
      <c r="E38" s="234">
        <v>3506343.06</v>
      </c>
      <c r="F38" s="235">
        <v>131682.90697836463</v>
      </c>
      <c r="G38" s="234">
        <v>122159.46277392606</v>
      </c>
      <c r="L38"/>
      <c r="M38"/>
      <c r="N38" s="602"/>
      <c r="P38" s="383"/>
    </row>
    <row r="39" spans="1:16" ht="15.75" customHeight="1">
      <c r="A39" s="224">
        <v>33</v>
      </c>
      <c r="B39" s="225" t="s">
        <v>207</v>
      </c>
      <c r="C39" s="226">
        <v>4450</v>
      </c>
      <c r="D39" s="227">
        <v>598676.121</v>
      </c>
      <c r="E39" s="228">
        <v>583324.236</v>
      </c>
      <c r="F39" s="229">
        <v>134533.9597752809</v>
      </c>
      <c r="G39" s="228">
        <v>131084.09797752812</v>
      </c>
      <c r="L39"/>
      <c r="M39"/>
      <c r="N39" s="602"/>
      <c r="P39" s="383"/>
    </row>
    <row r="40" spans="1:16" ht="15.75" customHeight="1">
      <c r="A40" s="230">
        <v>34</v>
      </c>
      <c r="B40" s="231" t="s">
        <v>45</v>
      </c>
      <c r="C40" s="232">
        <v>1030</v>
      </c>
      <c r="D40" s="233">
        <v>140265.558</v>
      </c>
      <c r="E40" s="234">
        <v>128648.73799999998</v>
      </c>
      <c r="F40" s="235">
        <v>136180.15339805826</v>
      </c>
      <c r="G40" s="234">
        <v>124901.68737864075</v>
      </c>
      <c r="L40"/>
      <c r="M40"/>
      <c r="N40" s="602"/>
      <c r="P40" s="383"/>
    </row>
    <row r="41" spans="1:16" ht="15.75" customHeight="1">
      <c r="A41" s="224">
        <v>35</v>
      </c>
      <c r="B41" s="225" t="s">
        <v>39</v>
      </c>
      <c r="C41" s="226">
        <v>1625</v>
      </c>
      <c r="D41" s="227">
        <v>221643.481</v>
      </c>
      <c r="E41" s="228">
        <v>198057.397</v>
      </c>
      <c r="F41" s="229">
        <v>136395.9883076923</v>
      </c>
      <c r="G41" s="228">
        <v>121881.47507692307</v>
      </c>
      <c r="L41"/>
      <c r="M41"/>
      <c r="N41" s="602"/>
      <c r="P41" s="383"/>
    </row>
    <row r="42" spans="1:16" ht="15.75" customHeight="1">
      <c r="A42" s="230">
        <v>36</v>
      </c>
      <c r="B42" s="231" t="s">
        <v>50</v>
      </c>
      <c r="C42" s="232">
        <v>4128</v>
      </c>
      <c r="D42" s="233">
        <v>573259.9299999999</v>
      </c>
      <c r="E42" s="234">
        <v>517472.7569999999</v>
      </c>
      <c r="F42" s="235">
        <v>138871.1070736434</v>
      </c>
      <c r="G42" s="234">
        <v>125356.77252906974</v>
      </c>
      <c r="L42"/>
      <c r="M42"/>
      <c r="N42" s="602"/>
      <c r="P42" s="383"/>
    </row>
    <row r="43" spans="1:16" ht="15.75" customHeight="1">
      <c r="A43" s="224">
        <v>37</v>
      </c>
      <c r="B43" s="225" t="s">
        <v>83</v>
      </c>
      <c r="C43" s="226">
        <v>467</v>
      </c>
      <c r="D43" s="227">
        <v>65132.484</v>
      </c>
      <c r="E43" s="228">
        <v>65132.484</v>
      </c>
      <c r="F43" s="229">
        <v>139469.98715203427</v>
      </c>
      <c r="G43" s="228">
        <v>139469.98715203427</v>
      </c>
      <c r="L43"/>
      <c r="M43"/>
      <c r="N43" s="602"/>
      <c r="P43" s="383"/>
    </row>
    <row r="44" spans="1:16" ht="15.75" customHeight="1">
      <c r="A44" s="230">
        <v>38</v>
      </c>
      <c r="B44" s="231" t="s">
        <v>60</v>
      </c>
      <c r="C44" s="232">
        <v>574</v>
      </c>
      <c r="D44" s="233">
        <v>80837.278</v>
      </c>
      <c r="E44" s="234">
        <v>72596.47</v>
      </c>
      <c r="F44" s="235">
        <v>140831.4947735192</v>
      </c>
      <c r="G44" s="234">
        <v>126474.68641114983</v>
      </c>
      <c r="L44"/>
      <c r="M44"/>
      <c r="N44" s="602"/>
      <c r="P44" s="383"/>
    </row>
    <row r="45" spans="1:16" ht="15.75" customHeight="1">
      <c r="A45" s="224">
        <v>39</v>
      </c>
      <c r="B45" s="225" t="s">
        <v>63</v>
      </c>
      <c r="C45" s="226">
        <v>425</v>
      </c>
      <c r="D45" s="227">
        <v>60099.26</v>
      </c>
      <c r="E45" s="228">
        <v>53180.018000000004</v>
      </c>
      <c r="F45" s="229">
        <v>141410.02352941176</v>
      </c>
      <c r="G45" s="228">
        <v>125129.45411764707</v>
      </c>
      <c r="L45"/>
      <c r="M45"/>
      <c r="N45" s="602"/>
      <c r="P45" s="383"/>
    </row>
    <row r="46" spans="1:16" ht="15.75" customHeight="1">
      <c r="A46" s="230">
        <v>40</v>
      </c>
      <c r="B46" s="231" t="s">
        <v>58</v>
      </c>
      <c r="C46" s="232">
        <v>1831</v>
      </c>
      <c r="D46" s="233">
        <v>263460.72</v>
      </c>
      <c r="E46" s="234">
        <v>229548.577</v>
      </c>
      <c r="F46" s="235">
        <v>143888.97870016383</v>
      </c>
      <c r="G46" s="234">
        <v>125367.873839432</v>
      </c>
      <c r="L46" s="642"/>
      <c r="M46"/>
      <c r="N46" s="602"/>
      <c r="P46" s="383"/>
    </row>
    <row r="47" spans="1:16" ht="15.75" customHeight="1">
      <c r="A47" s="224">
        <v>41</v>
      </c>
      <c r="B47" s="225" t="s">
        <v>28</v>
      </c>
      <c r="C47" s="226">
        <v>9783</v>
      </c>
      <c r="D47" s="227">
        <v>1415055.2449999999</v>
      </c>
      <c r="E47" s="228">
        <v>1189954.265</v>
      </c>
      <c r="F47" s="229">
        <v>144644.30593887356</v>
      </c>
      <c r="G47" s="228">
        <v>121634.90391495451</v>
      </c>
      <c r="L47" s="642"/>
      <c r="M47"/>
      <c r="N47" s="602"/>
      <c r="P47" s="383"/>
    </row>
    <row r="48" spans="1:16" ht="15.75" customHeight="1">
      <c r="A48" s="230">
        <v>42</v>
      </c>
      <c r="B48" s="231" t="s">
        <v>38</v>
      </c>
      <c r="C48" s="232">
        <v>1220</v>
      </c>
      <c r="D48" s="233">
        <v>176522.519</v>
      </c>
      <c r="E48" s="234">
        <v>142022.519</v>
      </c>
      <c r="F48" s="235">
        <v>144690.5893442623</v>
      </c>
      <c r="G48" s="234">
        <v>116411.90081967213</v>
      </c>
      <c r="L48" s="642"/>
      <c r="M48"/>
      <c r="N48" s="602"/>
      <c r="P48" s="383"/>
    </row>
    <row r="49" spans="1:16" ht="15.75" customHeight="1">
      <c r="A49" s="224">
        <v>43</v>
      </c>
      <c r="B49" s="225" t="s">
        <v>57</v>
      </c>
      <c r="C49" s="226">
        <v>2033</v>
      </c>
      <c r="D49" s="227">
        <v>297346.634</v>
      </c>
      <c r="E49" s="228">
        <v>256048.63400000002</v>
      </c>
      <c r="F49" s="229">
        <v>146260.02656173144</v>
      </c>
      <c r="G49" s="228">
        <v>125946.2046237088</v>
      </c>
      <c r="L49" s="642"/>
      <c r="M49"/>
      <c r="N49" s="602"/>
      <c r="P49" s="383"/>
    </row>
    <row r="50" spans="1:16" ht="15.75" customHeight="1">
      <c r="A50" s="230">
        <v>44</v>
      </c>
      <c r="B50" s="231" t="s">
        <v>26</v>
      </c>
      <c r="C50" s="232">
        <v>15230</v>
      </c>
      <c r="D50" s="233">
        <v>2230414.7070000004</v>
      </c>
      <c r="E50" s="234">
        <v>1965186.2910000004</v>
      </c>
      <c r="F50" s="235">
        <v>146448.76605384113</v>
      </c>
      <c r="G50" s="234">
        <v>129033.89960604074</v>
      </c>
      <c r="L50"/>
      <c r="M50"/>
      <c r="N50" s="602"/>
      <c r="P50" s="383"/>
    </row>
    <row r="51" spans="1:16" ht="15.75" customHeight="1">
      <c r="A51" s="224">
        <v>45</v>
      </c>
      <c r="B51" s="225" t="s">
        <v>75</v>
      </c>
      <c r="C51" s="226">
        <v>8471</v>
      </c>
      <c r="D51" s="227">
        <v>1250746.6349999998</v>
      </c>
      <c r="E51" s="228">
        <v>1138196.7769999998</v>
      </c>
      <c r="F51" s="229">
        <v>147650.41140361232</v>
      </c>
      <c r="G51" s="228">
        <v>134363.92126077204</v>
      </c>
      <c r="L51"/>
      <c r="M51"/>
      <c r="N51" s="602"/>
      <c r="P51" s="383"/>
    </row>
    <row r="52" spans="1:16" ht="15.75" customHeight="1">
      <c r="A52" s="230">
        <v>46</v>
      </c>
      <c r="B52" s="231" t="s">
        <v>46</v>
      </c>
      <c r="C52" s="232">
        <v>186</v>
      </c>
      <c r="D52" s="233">
        <v>27528.313</v>
      </c>
      <c r="E52" s="234">
        <v>21126.313</v>
      </c>
      <c r="F52" s="235">
        <v>148001.6827956989</v>
      </c>
      <c r="G52" s="234">
        <v>113582.32795698923</v>
      </c>
      <c r="L52" s="642"/>
      <c r="M52"/>
      <c r="N52" s="602"/>
      <c r="P52" s="383"/>
    </row>
    <row r="53" spans="1:16" ht="15.75" customHeight="1">
      <c r="A53" s="224">
        <v>47</v>
      </c>
      <c r="B53" s="225" t="s">
        <v>61</v>
      </c>
      <c r="C53" s="226">
        <v>451</v>
      </c>
      <c r="D53" s="227">
        <v>66815.892</v>
      </c>
      <c r="E53" s="228">
        <v>58113.490000000005</v>
      </c>
      <c r="F53" s="229">
        <v>148150.53658536586</v>
      </c>
      <c r="G53" s="228">
        <v>128854.74501108649</v>
      </c>
      <c r="L53" s="642"/>
      <c r="M53"/>
      <c r="N53" s="602"/>
      <c r="P53" s="383"/>
    </row>
    <row r="54" spans="1:16" ht="15.75" customHeight="1">
      <c r="A54" s="230">
        <v>48</v>
      </c>
      <c r="B54" s="231" t="s">
        <v>72</v>
      </c>
      <c r="C54" s="232">
        <v>3574</v>
      </c>
      <c r="D54" s="233">
        <v>532376.836</v>
      </c>
      <c r="E54" s="234">
        <v>455993.718</v>
      </c>
      <c r="F54" s="235">
        <v>148958.2641298265</v>
      </c>
      <c r="G54" s="234">
        <v>127586.37884723</v>
      </c>
      <c r="L54" s="642"/>
      <c r="M54"/>
      <c r="N54" s="602"/>
      <c r="P54" s="383"/>
    </row>
    <row r="55" spans="1:16" ht="15.75" customHeight="1">
      <c r="A55" s="224">
        <v>49</v>
      </c>
      <c r="B55" s="225" t="s">
        <v>85</v>
      </c>
      <c r="C55" s="226">
        <v>1026</v>
      </c>
      <c r="D55" s="227">
        <v>152990.10700000002</v>
      </c>
      <c r="E55" s="228">
        <v>147549.46300000002</v>
      </c>
      <c r="F55" s="229">
        <v>149113.16471734896</v>
      </c>
      <c r="G55" s="228">
        <v>143810.39278752438</v>
      </c>
      <c r="L55" s="642"/>
      <c r="M55"/>
      <c r="N55" s="602"/>
      <c r="P55" s="383"/>
    </row>
    <row r="56" spans="1:16" ht="15.75" customHeight="1">
      <c r="A56" s="230">
        <v>50</v>
      </c>
      <c r="B56" s="231" t="s">
        <v>35</v>
      </c>
      <c r="C56" s="232">
        <v>636</v>
      </c>
      <c r="D56" s="233">
        <v>94906.482</v>
      </c>
      <c r="E56" s="234">
        <v>84268.602</v>
      </c>
      <c r="F56" s="235">
        <v>149224.02830188678</v>
      </c>
      <c r="G56" s="234">
        <v>132497.80188679244</v>
      </c>
      <c r="L56" s="642"/>
      <c r="M56"/>
      <c r="N56" s="602"/>
      <c r="P56" s="383"/>
    </row>
    <row r="57" spans="1:16" ht="15.75" customHeight="1">
      <c r="A57" s="224">
        <v>51</v>
      </c>
      <c r="B57" s="225" t="s">
        <v>62</v>
      </c>
      <c r="C57" s="226">
        <v>352</v>
      </c>
      <c r="D57" s="227">
        <v>53281.914</v>
      </c>
      <c r="E57" s="228">
        <v>47594.914</v>
      </c>
      <c r="F57" s="229">
        <v>151369.07386363635</v>
      </c>
      <c r="G57" s="228">
        <v>135212.82386363635</v>
      </c>
      <c r="L57" s="642"/>
      <c r="M57"/>
      <c r="N57" s="602"/>
      <c r="P57" s="383"/>
    </row>
    <row r="58" spans="1:16" ht="15.75" customHeight="1">
      <c r="A58" s="230">
        <v>52</v>
      </c>
      <c r="B58" s="377" t="s">
        <v>84</v>
      </c>
      <c r="C58" s="664">
        <v>594</v>
      </c>
      <c r="D58" s="233">
        <v>90344.162</v>
      </c>
      <c r="E58" s="234">
        <v>80506.118</v>
      </c>
      <c r="F58" s="235">
        <v>152094.54882154881</v>
      </c>
      <c r="G58" s="234">
        <v>135532.1851851852</v>
      </c>
      <c r="L58" s="642"/>
      <c r="M58"/>
      <c r="N58" s="602"/>
      <c r="P58" s="383"/>
    </row>
    <row r="59" spans="1:16" ht="15.75" customHeight="1">
      <c r="A59" s="224">
        <v>53</v>
      </c>
      <c r="B59" s="225" t="s">
        <v>42</v>
      </c>
      <c r="C59" s="226">
        <v>3608</v>
      </c>
      <c r="D59" s="227">
        <v>548823.357</v>
      </c>
      <c r="E59" s="228">
        <v>490891.637</v>
      </c>
      <c r="F59" s="229">
        <v>152112.9038248337</v>
      </c>
      <c r="G59" s="228">
        <v>136056.44041019955</v>
      </c>
      <c r="L59" s="642"/>
      <c r="M59"/>
      <c r="N59" s="602"/>
      <c r="P59" s="383"/>
    </row>
    <row r="60" spans="1:16" ht="15.75" customHeight="1">
      <c r="A60" s="230">
        <v>54</v>
      </c>
      <c r="B60" s="231" t="s">
        <v>37</v>
      </c>
      <c r="C60" s="232">
        <v>869</v>
      </c>
      <c r="D60" s="233">
        <v>132373.67</v>
      </c>
      <c r="E60" s="234">
        <v>113572.15400000001</v>
      </c>
      <c r="F60" s="235">
        <v>152328.7341772152</v>
      </c>
      <c r="G60" s="234">
        <v>130692.92750287688</v>
      </c>
      <c r="L60" s="642"/>
      <c r="M60"/>
      <c r="N60" s="602"/>
      <c r="P60" s="383"/>
    </row>
    <row r="61" spans="1:16" ht="15.75" customHeight="1">
      <c r="A61" s="224">
        <v>55</v>
      </c>
      <c r="B61" s="225" t="s">
        <v>52</v>
      </c>
      <c r="C61" s="226">
        <v>866</v>
      </c>
      <c r="D61" s="227">
        <v>133536.301</v>
      </c>
      <c r="E61" s="228">
        <v>115265.30900000001</v>
      </c>
      <c r="F61" s="229">
        <v>154198.96189376444</v>
      </c>
      <c r="G61" s="228">
        <v>133100.8187066975</v>
      </c>
      <c r="L61" s="642"/>
      <c r="M61"/>
      <c r="N61" s="602"/>
      <c r="P61" s="383"/>
    </row>
    <row r="62" spans="1:16" ht="15.75" customHeight="1">
      <c r="A62" s="230">
        <v>56</v>
      </c>
      <c r="B62" s="231" t="s">
        <v>49</v>
      </c>
      <c r="C62" s="232">
        <v>468</v>
      </c>
      <c r="D62" s="233">
        <v>73068.696</v>
      </c>
      <c r="E62" s="234">
        <v>72003.836</v>
      </c>
      <c r="F62" s="235">
        <v>156129.69230769228</v>
      </c>
      <c r="G62" s="234">
        <v>153854.35042735044</v>
      </c>
      <c r="L62" s="642"/>
      <c r="M62"/>
      <c r="N62" s="602"/>
      <c r="P62" s="383"/>
    </row>
    <row r="63" spans="1:16" ht="15.75" customHeight="1">
      <c r="A63" s="224">
        <v>57</v>
      </c>
      <c r="B63" s="225" t="s">
        <v>81</v>
      </c>
      <c r="C63" s="226">
        <v>2483</v>
      </c>
      <c r="D63" s="227">
        <v>387820.67799999996</v>
      </c>
      <c r="E63" s="228">
        <v>342220.67799999996</v>
      </c>
      <c r="F63" s="229">
        <v>156190.36568666933</v>
      </c>
      <c r="G63" s="228">
        <v>137825.484494563</v>
      </c>
      <c r="L63" s="642"/>
      <c r="M63"/>
      <c r="N63" s="602"/>
      <c r="P63" s="383"/>
    </row>
    <row r="64" spans="1:16" ht="15.75" customHeight="1">
      <c r="A64" s="230">
        <v>58</v>
      </c>
      <c r="B64" s="231" t="s">
        <v>59</v>
      </c>
      <c r="C64" s="232">
        <v>1015</v>
      </c>
      <c r="D64" s="233">
        <v>162664.521</v>
      </c>
      <c r="E64" s="234">
        <v>148991.217</v>
      </c>
      <c r="F64" s="235">
        <v>160260.6118226601</v>
      </c>
      <c r="G64" s="234">
        <v>146789.3763546798</v>
      </c>
      <c r="L64" s="642"/>
      <c r="M64"/>
      <c r="N64" s="602"/>
      <c r="P64" s="383"/>
    </row>
    <row r="65" spans="1:16" ht="15.75" customHeight="1">
      <c r="A65" s="224">
        <v>59</v>
      </c>
      <c r="B65" s="225" t="s">
        <v>36</v>
      </c>
      <c r="C65" s="226">
        <v>3735</v>
      </c>
      <c r="D65" s="227">
        <v>607044.144</v>
      </c>
      <c r="E65" s="228">
        <v>521501.85599999997</v>
      </c>
      <c r="F65" s="229">
        <v>162528.55261044175</v>
      </c>
      <c r="G65" s="228">
        <v>139625.66425702808</v>
      </c>
      <c r="L65"/>
      <c r="M65"/>
      <c r="N65" s="602"/>
      <c r="P65" s="383"/>
    </row>
    <row r="66" spans="1:16" ht="15.75" customHeight="1">
      <c r="A66" s="230">
        <v>60</v>
      </c>
      <c r="B66" s="231" t="s">
        <v>43</v>
      </c>
      <c r="C66" s="232">
        <v>282</v>
      </c>
      <c r="D66" s="233">
        <v>47826.556</v>
      </c>
      <c r="E66" s="234">
        <v>40062.831999999995</v>
      </c>
      <c r="F66" s="235">
        <v>169597.71631205673</v>
      </c>
      <c r="G66" s="234">
        <v>142066.78014184398</v>
      </c>
      <c r="L66" s="642"/>
      <c r="M66"/>
      <c r="N66" s="602"/>
      <c r="P66" s="383"/>
    </row>
    <row r="67" spans="1:16" ht="15.75" customHeight="1">
      <c r="A67" s="224">
        <v>61</v>
      </c>
      <c r="B67" s="225" t="s">
        <v>67</v>
      </c>
      <c r="C67" s="228">
        <v>4691</v>
      </c>
      <c r="D67" s="227">
        <v>809495.8119999999</v>
      </c>
      <c r="E67" s="228">
        <v>691212.8559999999</v>
      </c>
      <c r="F67" s="229">
        <v>172563.5924109998</v>
      </c>
      <c r="G67" s="228">
        <v>147348.7222340652</v>
      </c>
      <c r="L67" s="642"/>
      <c r="M67"/>
      <c r="N67" s="602"/>
      <c r="P67" s="383"/>
    </row>
    <row r="68" spans="1:16" ht="15.75" customHeight="1">
      <c r="A68" s="230">
        <v>62</v>
      </c>
      <c r="B68" s="231" t="s">
        <v>86</v>
      </c>
      <c r="C68" s="235">
        <v>648</v>
      </c>
      <c r="D68" s="233">
        <v>122973.837</v>
      </c>
      <c r="E68" s="234">
        <v>100992.72899999999</v>
      </c>
      <c r="F68" s="235">
        <v>189774.43981481483</v>
      </c>
      <c r="G68" s="234">
        <v>155852.97685185185</v>
      </c>
      <c r="L68" s="642"/>
      <c r="M68"/>
      <c r="N68" s="602"/>
      <c r="P68" s="383"/>
    </row>
    <row r="69" spans="1:16" ht="15.75" customHeight="1">
      <c r="A69" s="224">
        <v>63</v>
      </c>
      <c r="B69" s="225" t="s">
        <v>71</v>
      </c>
      <c r="C69" s="229">
        <v>452</v>
      </c>
      <c r="D69" s="227">
        <v>90484.088</v>
      </c>
      <c r="E69" s="228">
        <v>81390.088</v>
      </c>
      <c r="F69" s="229">
        <v>200186.0353982301</v>
      </c>
      <c r="G69" s="228">
        <v>180066.56637168143</v>
      </c>
      <c r="L69" s="642"/>
      <c r="M69"/>
      <c r="N69" s="602"/>
      <c r="P69" s="383"/>
    </row>
    <row r="70" spans="1:16" ht="15.75" thickBot="1">
      <c r="A70" s="470"/>
      <c r="B70" s="471" t="s">
        <v>2</v>
      </c>
      <c r="C70" s="644">
        <v>338197</v>
      </c>
      <c r="D70" s="645">
        <v>43016275.308</v>
      </c>
      <c r="E70" s="646">
        <v>38861089.883</v>
      </c>
      <c r="F70" s="647">
        <v>127192.9535389137</v>
      </c>
      <c r="G70" s="646">
        <v>114906.66647841348</v>
      </c>
      <c r="H70" s="9"/>
      <c r="I70" s="9"/>
      <c r="L70"/>
      <c r="M70"/>
      <c r="N70" s="602"/>
      <c r="P70" s="383"/>
    </row>
    <row r="71" spans="1:9" ht="15.75" thickTop="1">
      <c r="A71" s="472"/>
      <c r="B71" s="339"/>
      <c r="C71" s="338"/>
      <c r="D71" s="473"/>
      <c r="E71" s="473"/>
      <c r="F71" s="473"/>
      <c r="G71" s="473"/>
      <c r="H71" s="9"/>
      <c r="I71" s="9"/>
    </row>
    <row r="72" spans="1:9" ht="12" customHeight="1">
      <c r="A72" s="240"/>
      <c r="H72" s="9"/>
      <c r="I72" s="9"/>
    </row>
    <row r="73" spans="1:9" ht="49.5" customHeight="1">
      <c r="A73" s="9"/>
      <c r="B73" s="717" t="s">
        <v>343</v>
      </c>
      <c r="C73" s="717"/>
      <c r="D73" s="717"/>
      <c r="E73" s="717"/>
      <c r="F73" s="717"/>
      <c r="G73" s="717"/>
      <c r="H73" s="9"/>
      <c r="I73" s="9"/>
    </row>
    <row r="74" ht="12" customHeight="1">
      <c r="A74" s="9"/>
    </row>
    <row r="75" ht="15" customHeight="1">
      <c r="A75" s="9"/>
    </row>
    <row r="76" spans="1:7" ht="15" customHeight="1">
      <c r="A76" s="9"/>
      <c r="D76" s="9"/>
      <c r="E76" s="9"/>
      <c r="F76" s="9"/>
      <c r="G76" s="9"/>
    </row>
  </sheetData>
  <sheetProtection password="E9FB" sheet="1" sort="0" autoFilter="0" pivotTables="0"/>
  <mergeCells count="3">
    <mergeCell ref="F5:G5"/>
    <mergeCell ref="D5:E5"/>
    <mergeCell ref="B73:G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PageLayoutView="0" workbookViewId="0" topLeftCell="A1">
      <selection activeCell="K57" sqref="K57"/>
    </sheetView>
  </sheetViews>
  <sheetFormatPr defaultColWidth="9.140625" defaultRowHeight="15"/>
  <cols>
    <col min="1" max="1" width="7.7109375" style="9" customWidth="1"/>
    <col min="2" max="2" width="34.8515625" style="9" customWidth="1"/>
    <col min="3" max="3" width="14.7109375" style="9" customWidth="1"/>
    <col min="4" max="4" width="16.57421875" style="9" customWidth="1"/>
    <col min="5" max="5" width="10.7109375" style="9" customWidth="1"/>
    <col min="6" max="6" width="11.57421875" style="9" customWidth="1"/>
    <col min="7" max="10" width="9.140625" style="9" customWidth="1"/>
    <col min="11" max="11" width="23.421875" style="9" customWidth="1"/>
    <col min="12" max="13" width="22.00390625" style="9" customWidth="1"/>
    <col min="14" max="14" width="9.140625" style="9" customWidth="1"/>
    <col min="15" max="15" width="22.28125" style="9" customWidth="1"/>
    <col min="16" max="16384" width="9.140625" style="9" customWidth="1"/>
  </cols>
  <sheetData>
    <row r="1" s="2" customFormat="1" ht="12.75">
      <c r="A1" s="2" t="s">
        <v>246</v>
      </c>
    </row>
    <row r="2" s="2" customFormat="1" ht="12.75">
      <c r="A2" s="2" t="s">
        <v>373</v>
      </c>
    </row>
    <row r="4" spans="1:16" ht="55.5" customHeight="1">
      <c r="A4" s="245" t="s">
        <v>92</v>
      </c>
      <c r="B4" s="246" t="s">
        <v>0</v>
      </c>
      <c r="C4" s="247" t="s">
        <v>1</v>
      </c>
      <c r="D4" s="248" t="s">
        <v>188</v>
      </c>
      <c r="E4" s="249" t="s">
        <v>190</v>
      </c>
      <c r="F4" s="250" t="s">
        <v>189</v>
      </c>
      <c r="O4"/>
      <c r="P4"/>
    </row>
    <row r="5" spans="1:16" ht="15.75" customHeight="1">
      <c r="A5" s="251" t="s">
        <v>151</v>
      </c>
      <c r="B5" s="252" t="s">
        <v>46</v>
      </c>
      <c r="C5" s="229">
        <v>-703.151</v>
      </c>
      <c r="D5" s="229">
        <v>27528.313</v>
      </c>
      <c r="E5" s="229">
        <v>6402</v>
      </c>
      <c r="F5" s="257">
        <f aca="true" t="shared" si="0" ref="F5:F36">+E5/D5</f>
        <v>0.2325605640999505</v>
      </c>
      <c r="O5" s="520"/>
      <c r="P5" s="602"/>
    </row>
    <row r="6" spans="1:16" ht="15.75" customHeight="1">
      <c r="A6" s="253" t="s">
        <v>152</v>
      </c>
      <c r="B6" s="254" t="s">
        <v>38</v>
      </c>
      <c r="C6" s="235">
        <v>-33168.231</v>
      </c>
      <c r="D6" s="235">
        <v>176522.519</v>
      </c>
      <c r="E6" s="235">
        <v>34500</v>
      </c>
      <c r="F6" s="255">
        <f t="shared" si="0"/>
        <v>0.19544248629264122</v>
      </c>
      <c r="O6" s="520"/>
      <c r="P6" s="602"/>
    </row>
    <row r="7" spans="1:16" ht="15.75" customHeight="1">
      <c r="A7" s="251" t="s">
        <v>156</v>
      </c>
      <c r="B7" s="252" t="s">
        <v>86</v>
      </c>
      <c r="C7" s="229">
        <v>-17311.21</v>
      </c>
      <c r="D7" s="229">
        <v>122973.837</v>
      </c>
      <c r="E7" s="229">
        <v>21981.108</v>
      </c>
      <c r="F7" s="257">
        <f t="shared" si="0"/>
        <v>0.17874621574994037</v>
      </c>
      <c r="O7" s="520"/>
      <c r="P7" s="602"/>
    </row>
    <row r="8" spans="1:16" ht="15.75" customHeight="1">
      <c r="A8" s="253" t="s">
        <v>318</v>
      </c>
      <c r="B8" s="254" t="s">
        <v>43</v>
      </c>
      <c r="C8" s="235">
        <v>-4495.912</v>
      </c>
      <c r="D8" s="235">
        <v>47826.556</v>
      </c>
      <c r="E8" s="235">
        <v>7763.724</v>
      </c>
      <c r="F8" s="255">
        <f t="shared" si="0"/>
        <v>0.16233081888647807</v>
      </c>
      <c r="O8" s="520"/>
      <c r="P8" s="602"/>
    </row>
    <row r="9" spans="1:16" ht="15.75" customHeight="1">
      <c r="A9" s="251" t="s">
        <v>318</v>
      </c>
      <c r="B9" s="252" t="s">
        <v>28</v>
      </c>
      <c r="C9" s="229">
        <v>-234109.797</v>
      </c>
      <c r="D9" s="229">
        <v>1415055.2449999999</v>
      </c>
      <c r="E9" s="229">
        <v>225100.97999999998</v>
      </c>
      <c r="F9" s="257">
        <f t="shared" si="0"/>
        <v>0.15907575396464468</v>
      </c>
      <c r="O9" s="520"/>
      <c r="P9" s="602"/>
    </row>
    <row r="10" spans="1:16" ht="15.75" customHeight="1">
      <c r="A10" s="253" t="s">
        <v>347</v>
      </c>
      <c r="B10" s="254" t="s">
        <v>30</v>
      </c>
      <c r="C10" s="235">
        <v>-44499.923</v>
      </c>
      <c r="D10" s="235">
        <v>239729.04</v>
      </c>
      <c r="E10" s="235">
        <v>35541.667</v>
      </c>
      <c r="F10" s="255">
        <f t="shared" si="0"/>
        <v>0.14825766206714047</v>
      </c>
      <c r="O10" s="520"/>
      <c r="P10" s="602"/>
    </row>
    <row r="11" spans="1:16" ht="15.75" customHeight="1">
      <c r="A11" s="251" t="s">
        <v>347</v>
      </c>
      <c r="B11" s="252" t="s">
        <v>67</v>
      </c>
      <c r="C11" s="229">
        <v>-124091.631</v>
      </c>
      <c r="D11" s="229">
        <v>809495.8119999999</v>
      </c>
      <c r="E11" s="229">
        <v>118282.95599999999</v>
      </c>
      <c r="F11" s="257">
        <f t="shared" si="0"/>
        <v>0.14611929332625134</v>
      </c>
      <c r="O11" s="520"/>
      <c r="P11" s="602"/>
    </row>
    <row r="12" spans="1:16" ht="15.75" customHeight="1">
      <c r="A12" s="253" t="s">
        <v>347</v>
      </c>
      <c r="B12" s="254" t="s">
        <v>80</v>
      </c>
      <c r="C12" s="235">
        <v>-14475.902</v>
      </c>
      <c r="D12" s="235">
        <v>100876.914</v>
      </c>
      <c r="E12" s="235">
        <v>14710.847</v>
      </c>
      <c r="F12" s="255">
        <f t="shared" si="0"/>
        <v>0.14582966921450433</v>
      </c>
      <c r="H12" s="258"/>
      <c r="O12" s="520"/>
      <c r="P12" s="602"/>
    </row>
    <row r="13" spans="1:16" ht="15.75" customHeight="1">
      <c r="A13" s="251" t="s">
        <v>334</v>
      </c>
      <c r="B13" s="252" t="s">
        <v>36</v>
      </c>
      <c r="C13" s="229">
        <v>-75735.70000000001</v>
      </c>
      <c r="D13" s="229">
        <v>518506.408</v>
      </c>
      <c r="E13" s="229">
        <v>74678.52</v>
      </c>
      <c r="F13" s="257">
        <f t="shared" si="0"/>
        <v>0.14402622387648487</v>
      </c>
      <c r="O13" s="520"/>
      <c r="P13" s="602"/>
    </row>
    <row r="14" spans="1:16" ht="15.75" customHeight="1">
      <c r="A14" s="253" t="s">
        <v>334</v>
      </c>
      <c r="B14" s="254" t="s">
        <v>72</v>
      </c>
      <c r="C14" s="235">
        <v>-76557.019</v>
      </c>
      <c r="D14" s="235">
        <v>532376.836</v>
      </c>
      <c r="E14" s="235">
        <v>76383.118</v>
      </c>
      <c r="F14" s="255">
        <f t="shared" si="0"/>
        <v>0.1434756601618933</v>
      </c>
      <c r="O14" s="520"/>
      <c r="P14" s="602"/>
    </row>
    <row r="15" spans="1:16" ht="15.75" customHeight="1">
      <c r="A15" s="251" t="s">
        <v>334</v>
      </c>
      <c r="B15" s="252" t="s">
        <v>37</v>
      </c>
      <c r="C15" s="229">
        <v>-24968.614</v>
      </c>
      <c r="D15" s="229">
        <v>132373.67</v>
      </c>
      <c r="E15" s="229">
        <v>18801.516</v>
      </c>
      <c r="F15" s="257">
        <f t="shared" si="0"/>
        <v>0.14203365367145898</v>
      </c>
      <c r="O15" s="520"/>
      <c r="P15" s="602"/>
    </row>
    <row r="16" spans="1:16" ht="15.75" customHeight="1">
      <c r="A16" s="253" t="s">
        <v>334</v>
      </c>
      <c r="B16" s="254" t="s">
        <v>40</v>
      </c>
      <c r="C16" s="235">
        <v>-8985.236</v>
      </c>
      <c r="D16" s="235">
        <v>70461.571</v>
      </c>
      <c r="E16" s="235">
        <v>9913.236</v>
      </c>
      <c r="F16" s="255">
        <f t="shared" si="0"/>
        <v>0.1406899655984111</v>
      </c>
      <c r="O16" s="520"/>
      <c r="P16" s="602"/>
    </row>
    <row r="17" spans="1:16" ht="15.75" customHeight="1">
      <c r="A17" s="251" t="s">
        <v>334</v>
      </c>
      <c r="B17" s="252" t="s">
        <v>57</v>
      </c>
      <c r="C17" s="229">
        <v>-50096.253</v>
      </c>
      <c r="D17" s="229">
        <v>297346.634</v>
      </c>
      <c r="E17" s="229">
        <v>41298</v>
      </c>
      <c r="F17" s="257">
        <f t="shared" si="0"/>
        <v>0.13888840591348345</v>
      </c>
      <c r="O17" s="520"/>
      <c r="P17" s="602"/>
    </row>
    <row r="18" spans="1:16" ht="15.75" customHeight="1">
      <c r="A18" s="253" t="s">
        <v>334</v>
      </c>
      <c r="B18" s="254" t="s">
        <v>52</v>
      </c>
      <c r="C18" s="235">
        <v>-20710.916</v>
      </c>
      <c r="D18" s="235">
        <v>133536.301</v>
      </c>
      <c r="E18" s="235">
        <v>18270.992</v>
      </c>
      <c r="F18" s="255">
        <f t="shared" si="0"/>
        <v>0.13682415839869638</v>
      </c>
      <c r="O18" s="520"/>
      <c r="P18" s="602"/>
    </row>
    <row r="19" spans="1:16" ht="15.75" customHeight="1">
      <c r="A19" s="251" t="s">
        <v>237</v>
      </c>
      <c r="B19" s="252" t="s">
        <v>61</v>
      </c>
      <c r="C19" s="229">
        <v>-7115.587</v>
      </c>
      <c r="D19" s="229">
        <v>66815.892</v>
      </c>
      <c r="E19" s="229">
        <v>8702.402</v>
      </c>
      <c r="F19" s="257">
        <f t="shared" si="0"/>
        <v>0.1302444933310177</v>
      </c>
      <c r="O19" s="520"/>
      <c r="P19" s="602"/>
    </row>
    <row r="20" spans="1:16" ht="15.75" customHeight="1">
      <c r="A20" s="253" t="s">
        <v>237</v>
      </c>
      <c r="B20" s="254" t="s">
        <v>58</v>
      </c>
      <c r="C20" s="235">
        <v>-36621.193</v>
      </c>
      <c r="D20" s="235">
        <v>263460.72</v>
      </c>
      <c r="E20" s="235">
        <v>33912.143</v>
      </c>
      <c r="F20" s="255">
        <f t="shared" si="0"/>
        <v>0.1287180229371574</v>
      </c>
      <c r="O20" s="520"/>
      <c r="P20" s="602"/>
    </row>
    <row r="21" spans="1:16" ht="15.75" customHeight="1">
      <c r="A21" s="251" t="s">
        <v>374</v>
      </c>
      <c r="B21" s="252" t="s">
        <v>26</v>
      </c>
      <c r="C21" s="229">
        <v>-273190.852</v>
      </c>
      <c r="D21" s="229">
        <v>1502981.887</v>
      </c>
      <c r="E21" s="229">
        <v>179031.04799999998</v>
      </c>
      <c r="F21" s="257">
        <f t="shared" si="0"/>
        <v>0.1191172359085123</v>
      </c>
      <c r="O21" s="520"/>
      <c r="P21" s="602"/>
    </row>
    <row r="22" spans="1:16" ht="15.75" customHeight="1">
      <c r="A22" s="253" t="s">
        <v>374</v>
      </c>
      <c r="B22" s="254" t="s">
        <v>81</v>
      </c>
      <c r="C22" s="235">
        <v>-78368.82800000001</v>
      </c>
      <c r="D22" s="235">
        <v>387820.67799999996</v>
      </c>
      <c r="E22" s="235">
        <v>45600</v>
      </c>
      <c r="F22" s="255">
        <f t="shared" si="0"/>
        <v>0.1175801152098445</v>
      </c>
      <c r="O22" s="520"/>
      <c r="P22" s="602"/>
    </row>
    <row r="23" spans="1:16" ht="15.75" customHeight="1">
      <c r="A23" s="251" t="s">
        <v>374</v>
      </c>
      <c r="B23" s="252" t="s">
        <v>82</v>
      </c>
      <c r="C23" s="229">
        <v>-42494.138</v>
      </c>
      <c r="D23" s="229">
        <v>237957.749</v>
      </c>
      <c r="E23" s="613">
        <v>27549.996</v>
      </c>
      <c r="F23" s="257">
        <f t="shared" si="0"/>
        <v>0.11577683902195594</v>
      </c>
      <c r="O23" s="520"/>
      <c r="P23" s="602"/>
    </row>
    <row r="24" spans="1:16" ht="15.75" customHeight="1">
      <c r="A24" s="253" t="s">
        <v>374</v>
      </c>
      <c r="B24" s="254" t="s">
        <v>63</v>
      </c>
      <c r="C24" s="235">
        <v>-5592.942</v>
      </c>
      <c r="D24" s="235">
        <v>60099.26</v>
      </c>
      <c r="E24" s="235">
        <v>6919.242</v>
      </c>
      <c r="F24" s="255">
        <f t="shared" si="0"/>
        <v>0.11513023621255902</v>
      </c>
      <c r="O24" s="520"/>
      <c r="P24" s="602"/>
    </row>
    <row r="25" spans="1:16" ht="15.75" customHeight="1">
      <c r="A25" s="251" t="s">
        <v>375</v>
      </c>
      <c r="B25" s="252" t="s">
        <v>35</v>
      </c>
      <c r="C25" s="229">
        <v>-16000.783</v>
      </c>
      <c r="D25" s="229">
        <v>94906.482</v>
      </c>
      <c r="E25" s="229">
        <v>10637.88</v>
      </c>
      <c r="F25" s="257">
        <f t="shared" si="0"/>
        <v>0.11208802366101821</v>
      </c>
      <c r="O25" s="520"/>
      <c r="P25" s="602"/>
    </row>
    <row r="26" spans="1:16" ht="16.5" customHeight="1">
      <c r="A26" s="253" t="s">
        <v>375</v>
      </c>
      <c r="B26" s="254" t="s">
        <v>84</v>
      </c>
      <c r="C26" s="235">
        <v>-2237.654</v>
      </c>
      <c r="D26" s="235">
        <v>90344.162</v>
      </c>
      <c r="E26" s="235">
        <v>9838.044</v>
      </c>
      <c r="F26" s="255">
        <f t="shared" si="0"/>
        <v>0.10889518240259952</v>
      </c>
      <c r="O26" s="520"/>
      <c r="P26" s="602"/>
    </row>
    <row r="27" spans="1:16" ht="15.75" customHeight="1">
      <c r="A27" s="251" t="s">
        <v>375</v>
      </c>
      <c r="B27" s="252" t="s">
        <v>77</v>
      </c>
      <c r="C27" s="229">
        <v>-7170.907</v>
      </c>
      <c r="D27" s="229">
        <v>38328.131</v>
      </c>
      <c r="E27" s="229">
        <v>4158.444</v>
      </c>
      <c r="F27" s="257">
        <f t="shared" si="0"/>
        <v>0.10849587213109871</v>
      </c>
      <c r="O27" s="520"/>
      <c r="P27" s="602"/>
    </row>
    <row r="28" spans="1:16" ht="15.75" customHeight="1">
      <c r="A28" s="253" t="s">
        <v>375</v>
      </c>
      <c r="B28" s="254" t="s">
        <v>79</v>
      </c>
      <c r="C28" s="235">
        <v>-28097.55</v>
      </c>
      <c r="D28" s="235">
        <v>231155.49800000002</v>
      </c>
      <c r="E28" s="235">
        <v>25074.355</v>
      </c>
      <c r="F28" s="255">
        <f t="shared" si="0"/>
        <v>0.10847397192343657</v>
      </c>
      <c r="O28" s="520"/>
      <c r="P28" s="602"/>
    </row>
    <row r="29" spans="1:16" ht="15.75" customHeight="1">
      <c r="A29" s="251" t="s">
        <v>375</v>
      </c>
      <c r="B29" s="252" t="s">
        <v>62</v>
      </c>
      <c r="C29" s="229">
        <v>-6564.515</v>
      </c>
      <c r="D29" s="229">
        <v>53281.914</v>
      </c>
      <c r="E29" s="229">
        <v>5687</v>
      </c>
      <c r="F29" s="257">
        <f t="shared" si="0"/>
        <v>0.10673415373178975</v>
      </c>
      <c r="O29" s="520"/>
      <c r="P29" s="602"/>
    </row>
    <row r="30" spans="1:16" ht="15.75" customHeight="1">
      <c r="A30" s="253" t="s">
        <v>375</v>
      </c>
      <c r="B30" s="254" t="s">
        <v>39</v>
      </c>
      <c r="C30" s="235">
        <v>-32744.328</v>
      </c>
      <c r="D30" s="235">
        <v>221643.481</v>
      </c>
      <c r="E30" s="235">
        <v>23586.084</v>
      </c>
      <c r="F30" s="255">
        <f t="shared" si="0"/>
        <v>0.10641451710461089</v>
      </c>
      <c r="O30" s="520"/>
      <c r="P30" s="602"/>
    </row>
    <row r="31" spans="1:16" ht="15.75" customHeight="1">
      <c r="A31" s="251" t="s">
        <v>375</v>
      </c>
      <c r="B31" s="252" t="s">
        <v>54</v>
      </c>
      <c r="C31" s="229">
        <v>-3095.475</v>
      </c>
      <c r="D31" s="229">
        <v>32521.28</v>
      </c>
      <c r="E31" s="229">
        <v>3437</v>
      </c>
      <c r="F31" s="257">
        <f t="shared" si="0"/>
        <v>0.10568464709876119</v>
      </c>
      <c r="O31" s="520"/>
      <c r="P31" s="602"/>
    </row>
    <row r="32" spans="1:16" ht="15.75" customHeight="1">
      <c r="A32" s="253" t="s">
        <v>375</v>
      </c>
      <c r="B32" s="254" t="s">
        <v>42</v>
      </c>
      <c r="C32" s="235">
        <v>-64277.543</v>
      </c>
      <c r="D32" s="235">
        <v>548823.357</v>
      </c>
      <c r="E32" s="235">
        <v>57931.72</v>
      </c>
      <c r="F32" s="255">
        <f t="shared" si="0"/>
        <v>0.10555622179906604</v>
      </c>
      <c r="O32" s="520"/>
      <c r="P32" s="602"/>
    </row>
    <row r="33" spans="1:16" ht="15.75" customHeight="1">
      <c r="A33" s="251" t="s">
        <v>375</v>
      </c>
      <c r="B33" s="252" t="s">
        <v>206</v>
      </c>
      <c r="C33" s="229">
        <v>-1517270.2409999997</v>
      </c>
      <c r="D33" s="229">
        <v>12941827.940000001</v>
      </c>
      <c r="E33" s="229">
        <v>1365916.533</v>
      </c>
      <c r="F33" s="257">
        <f t="shared" si="0"/>
        <v>0.1055427826217878</v>
      </c>
      <c r="O33" s="520"/>
      <c r="P33" s="602"/>
    </row>
    <row r="34" spans="1:16" ht="15.75" customHeight="1">
      <c r="A34" s="253" t="s">
        <v>376</v>
      </c>
      <c r="B34" s="254" t="s">
        <v>60</v>
      </c>
      <c r="C34" s="235">
        <v>-12699.198</v>
      </c>
      <c r="D34" s="235">
        <v>80837.278</v>
      </c>
      <c r="E34" s="235">
        <v>8240.808</v>
      </c>
      <c r="F34" s="255">
        <f t="shared" si="0"/>
        <v>0.10194316537971504</v>
      </c>
      <c r="O34" s="520"/>
      <c r="P34" s="602"/>
    </row>
    <row r="35" spans="1:16" ht="15.75" customHeight="1">
      <c r="A35" s="251" t="s">
        <v>376</v>
      </c>
      <c r="B35" s="252" t="s">
        <v>71</v>
      </c>
      <c r="C35" s="229">
        <v>-14661.343</v>
      </c>
      <c r="D35" s="229">
        <v>90484.088</v>
      </c>
      <c r="E35" s="229">
        <v>9094</v>
      </c>
      <c r="F35" s="257">
        <f t="shared" si="0"/>
        <v>0.10050385875580688</v>
      </c>
      <c r="O35" s="520"/>
      <c r="P35" s="602"/>
    </row>
    <row r="36" spans="1:16" ht="15.75" customHeight="1">
      <c r="A36" s="253" t="s">
        <v>376</v>
      </c>
      <c r="B36" s="254" t="s">
        <v>33</v>
      </c>
      <c r="C36" s="235">
        <v>-27318.671</v>
      </c>
      <c r="D36" s="235">
        <v>156369.097</v>
      </c>
      <c r="E36" s="235">
        <v>15645.102</v>
      </c>
      <c r="F36" s="255">
        <f t="shared" si="0"/>
        <v>0.10005239078665268</v>
      </c>
      <c r="O36" s="520"/>
      <c r="P36" s="602"/>
    </row>
    <row r="37" spans="1:16" ht="15.75" customHeight="1">
      <c r="A37" s="251" t="s">
        <v>376</v>
      </c>
      <c r="B37" s="252" t="s">
        <v>51</v>
      </c>
      <c r="C37" s="229">
        <v>-23568.284</v>
      </c>
      <c r="D37" s="229">
        <v>105674.389</v>
      </c>
      <c r="E37" s="229">
        <v>10393.867999999999</v>
      </c>
      <c r="F37" s="257">
        <f aca="true" t="shared" si="1" ref="F37:F65">+E37/D37</f>
        <v>0.09835749322383117</v>
      </c>
      <c r="O37" s="520"/>
      <c r="P37" s="602"/>
    </row>
    <row r="38" spans="1:16" ht="15.75" customHeight="1">
      <c r="A38" s="253" t="s">
        <v>376</v>
      </c>
      <c r="B38" s="254" t="s">
        <v>78</v>
      </c>
      <c r="C38" s="235">
        <v>-38750.922</v>
      </c>
      <c r="D38" s="235">
        <v>225725.88</v>
      </c>
      <c r="E38" s="235">
        <v>22061.424</v>
      </c>
      <c r="F38" s="255">
        <f t="shared" si="1"/>
        <v>0.09773546568962317</v>
      </c>
      <c r="O38" s="520"/>
      <c r="P38" s="602"/>
    </row>
    <row r="39" spans="1:16" ht="15.75" customHeight="1">
      <c r="A39" s="251" t="s">
        <v>376</v>
      </c>
      <c r="B39" s="252" t="s">
        <v>50</v>
      </c>
      <c r="C39" s="229">
        <v>-109566.987</v>
      </c>
      <c r="D39" s="229">
        <v>573259.9299999999</v>
      </c>
      <c r="E39" s="229">
        <v>55787.173</v>
      </c>
      <c r="F39" s="257">
        <f t="shared" si="1"/>
        <v>0.09731566795537237</v>
      </c>
      <c r="O39" s="520"/>
      <c r="P39" s="602"/>
    </row>
    <row r="40" spans="1:16" ht="15.75" customHeight="1">
      <c r="A40" s="253" t="s">
        <v>376</v>
      </c>
      <c r="B40" s="254" t="s">
        <v>70</v>
      </c>
      <c r="C40" s="235">
        <v>-2445.031</v>
      </c>
      <c r="D40" s="235">
        <v>20309.92</v>
      </c>
      <c r="E40" s="235">
        <v>1956.017</v>
      </c>
      <c r="F40" s="255">
        <f t="shared" si="1"/>
        <v>0.09630845419381269</v>
      </c>
      <c r="O40" s="520"/>
      <c r="P40" s="602"/>
    </row>
    <row r="41" spans="1:16" ht="15.75" customHeight="1">
      <c r="A41" s="251" t="s">
        <v>376</v>
      </c>
      <c r="B41" s="252" t="s">
        <v>34</v>
      </c>
      <c r="C41" s="229">
        <v>-169383.924</v>
      </c>
      <c r="D41" s="229">
        <v>819606.3600000001</v>
      </c>
      <c r="E41" s="229">
        <v>78202.418</v>
      </c>
      <c r="F41" s="257">
        <f t="shared" si="1"/>
        <v>0.09541460610432549</v>
      </c>
      <c r="O41" s="520"/>
      <c r="P41" s="602"/>
    </row>
    <row r="42" spans="1:16" ht="15.75" customHeight="1">
      <c r="A42" s="253" t="s">
        <v>187</v>
      </c>
      <c r="B42" s="254" t="s">
        <v>25</v>
      </c>
      <c r="C42" s="235">
        <v>-646696.5579999998</v>
      </c>
      <c r="D42" s="235">
        <v>4557532.981</v>
      </c>
      <c r="E42" s="235">
        <v>412754.85599999997</v>
      </c>
      <c r="F42" s="255">
        <f t="shared" si="1"/>
        <v>0.09056541284961465</v>
      </c>
      <c r="H42" s="258"/>
      <c r="O42" s="520"/>
      <c r="P42" s="602"/>
    </row>
    <row r="43" spans="1:16" ht="15.75" customHeight="1">
      <c r="A43" s="251" t="s">
        <v>187</v>
      </c>
      <c r="B43" s="252" t="s">
        <v>75</v>
      </c>
      <c r="C43" s="229">
        <v>-181897.74699999997</v>
      </c>
      <c r="D43" s="229">
        <v>1250746.635</v>
      </c>
      <c r="E43" s="229">
        <v>112549.858</v>
      </c>
      <c r="F43" s="257">
        <f t="shared" si="1"/>
        <v>0.08998613696050439</v>
      </c>
      <c r="O43" s="520"/>
      <c r="P43" s="602"/>
    </row>
    <row r="44" spans="1:16" ht="15.75" customHeight="1">
      <c r="A44" s="253" t="s">
        <v>187</v>
      </c>
      <c r="B44" s="254" t="s">
        <v>64</v>
      </c>
      <c r="C44" s="235">
        <v>-8937.802</v>
      </c>
      <c r="D44" s="235">
        <v>106702.624</v>
      </c>
      <c r="E44" s="235">
        <v>9103.380000000001</v>
      </c>
      <c r="F44" s="255">
        <f t="shared" si="1"/>
        <v>0.08531542766933269</v>
      </c>
      <c r="O44" s="520"/>
      <c r="P44" s="602"/>
    </row>
    <row r="45" spans="1:16" ht="15.75" customHeight="1">
      <c r="A45" s="251" t="s">
        <v>321</v>
      </c>
      <c r="B45" s="252" t="s">
        <v>59</v>
      </c>
      <c r="C45" s="229">
        <v>-21124.353</v>
      </c>
      <c r="D45" s="229">
        <v>162664.521</v>
      </c>
      <c r="E45" s="229">
        <v>13673.304</v>
      </c>
      <c r="F45" s="257">
        <f t="shared" si="1"/>
        <v>0.08405830549859117</v>
      </c>
      <c r="O45" s="520"/>
      <c r="P45" s="602"/>
    </row>
    <row r="46" spans="1:16" ht="15.75" customHeight="1">
      <c r="A46" s="253" t="s">
        <v>321</v>
      </c>
      <c r="B46" s="254" t="s">
        <v>45</v>
      </c>
      <c r="C46" s="235">
        <v>-22357.945</v>
      </c>
      <c r="D46" s="235">
        <v>140265.558</v>
      </c>
      <c r="E46" s="235">
        <v>11616.82</v>
      </c>
      <c r="F46" s="255">
        <f t="shared" si="1"/>
        <v>0.08282018883067503</v>
      </c>
      <c r="O46" s="520"/>
      <c r="P46" s="602"/>
    </row>
    <row r="47" spans="1:16" ht="15.75" customHeight="1">
      <c r="A47" s="251" t="s">
        <v>321</v>
      </c>
      <c r="B47" s="252" t="s">
        <v>55</v>
      </c>
      <c r="C47" s="229">
        <v>-385046.895</v>
      </c>
      <c r="D47" s="229">
        <v>1758102.701</v>
      </c>
      <c r="E47" s="229">
        <v>143651.666</v>
      </c>
      <c r="F47" s="257">
        <f t="shared" si="1"/>
        <v>0.08170834725314492</v>
      </c>
      <c r="O47" s="520"/>
      <c r="P47" s="602"/>
    </row>
    <row r="48" spans="1:16" ht="15.75" customHeight="1">
      <c r="A48" s="253" t="s">
        <v>321</v>
      </c>
      <c r="B48" s="254" t="s">
        <v>56</v>
      </c>
      <c r="C48" s="235">
        <v>-44039.544</v>
      </c>
      <c r="D48" s="235">
        <v>336991.129</v>
      </c>
      <c r="E48" s="235">
        <v>27043.104</v>
      </c>
      <c r="F48" s="255">
        <f t="shared" si="1"/>
        <v>0.08024871182885054</v>
      </c>
      <c r="O48" s="520"/>
      <c r="P48" s="602"/>
    </row>
    <row r="49" spans="1:16" ht="15.75" customHeight="1">
      <c r="A49" s="251" t="s">
        <v>321</v>
      </c>
      <c r="B49" s="252" t="s">
        <v>66</v>
      </c>
      <c r="C49" s="229">
        <v>-11592.95</v>
      </c>
      <c r="D49" s="229">
        <v>84096.417</v>
      </c>
      <c r="E49" s="229">
        <v>6680</v>
      </c>
      <c r="F49" s="257">
        <f t="shared" si="1"/>
        <v>0.07943263504317907</v>
      </c>
      <c r="O49" s="520"/>
      <c r="P49" s="602"/>
    </row>
    <row r="50" spans="1:16" ht="15.75" customHeight="1">
      <c r="A50" s="253" t="s">
        <v>378</v>
      </c>
      <c r="B50" s="254" t="s">
        <v>27</v>
      </c>
      <c r="C50" s="235">
        <v>-541160.398</v>
      </c>
      <c r="D50" s="235">
        <v>3257033.274</v>
      </c>
      <c r="E50" s="235">
        <v>232439.087</v>
      </c>
      <c r="F50" s="255">
        <f t="shared" si="1"/>
        <v>0.07136527859739636</v>
      </c>
      <c r="O50" s="520"/>
      <c r="P50" s="602"/>
    </row>
    <row r="51" spans="1:16" ht="15.75" customHeight="1">
      <c r="A51" s="251" t="s">
        <v>378</v>
      </c>
      <c r="B51" s="252" t="s">
        <v>76</v>
      </c>
      <c r="C51" s="229">
        <v>-11453.055</v>
      </c>
      <c r="D51" s="229">
        <v>70571.912</v>
      </c>
      <c r="E51" s="229">
        <v>4975.86</v>
      </c>
      <c r="F51" s="257">
        <f t="shared" si="1"/>
        <v>0.07050765466011463</v>
      </c>
      <c r="O51" s="520"/>
      <c r="P51" s="602"/>
    </row>
    <row r="52" spans="1:16" ht="15.75" customHeight="1">
      <c r="A52" s="253" t="s">
        <v>315</v>
      </c>
      <c r="B52" s="254" t="s">
        <v>29</v>
      </c>
      <c r="C52" s="235">
        <v>-209121.443</v>
      </c>
      <c r="D52" s="235">
        <v>1184303.202</v>
      </c>
      <c r="E52" s="235">
        <v>72605.28</v>
      </c>
      <c r="F52" s="255">
        <f t="shared" si="1"/>
        <v>0.06130632753283732</v>
      </c>
      <c r="O52" s="520"/>
      <c r="P52" s="602"/>
    </row>
    <row r="53" spans="1:16" ht="15.75" customHeight="1">
      <c r="A53" s="251" t="s">
        <v>315</v>
      </c>
      <c r="B53" s="252" t="s">
        <v>53</v>
      </c>
      <c r="C53" s="229">
        <v>-5212.659</v>
      </c>
      <c r="D53" s="229">
        <v>57208.989</v>
      </c>
      <c r="E53" s="229">
        <v>3236</v>
      </c>
      <c r="F53" s="257">
        <f t="shared" si="1"/>
        <v>0.0565645374365906</v>
      </c>
      <c r="O53" s="520"/>
      <c r="P53" s="602"/>
    </row>
    <row r="54" spans="1:16" ht="15.75" customHeight="1">
      <c r="A54" s="253" t="s">
        <v>235</v>
      </c>
      <c r="B54" s="254" t="s">
        <v>74</v>
      </c>
      <c r="C54" s="235">
        <v>-53445.237</v>
      </c>
      <c r="D54" s="235">
        <v>239680.258</v>
      </c>
      <c r="E54" s="235">
        <v>11525</v>
      </c>
      <c r="F54" s="255">
        <f t="shared" si="1"/>
        <v>0.048084894835184966</v>
      </c>
      <c r="O54" s="520"/>
      <c r="P54" s="602"/>
    </row>
    <row r="55" spans="1:16" ht="15.75" customHeight="1">
      <c r="A55" s="251" t="s">
        <v>235</v>
      </c>
      <c r="B55" s="252" t="s">
        <v>73</v>
      </c>
      <c r="C55" s="229">
        <v>-28671.403</v>
      </c>
      <c r="D55" s="229">
        <v>218494.767</v>
      </c>
      <c r="E55" s="229">
        <v>10100.004</v>
      </c>
      <c r="F55" s="257">
        <f t="shared" si="1"/>
        <v>0.04622538168156678</v>
      </c>
      <c r="O55" s="520"/>
      <c r="P55" s="602"/>
    </row>
    <row r="56" spans="1:16" ht="15.75" customHeight="1">
      <c r="A56" s="253" t="s">
        <v>330</v>
      </c>
      <c r="B56" s="254" t="s">
        <v>68</v>
      </c>
      <c r="C56" s="235">
        <v>-9067.261</v>
      </c>
      <c r="D56" s="235">
        <v>76400.755</v>
      </c>
      <c r="E56" s="235">
        <v>3269.268</v>
      </c>
      <c r="F56" s="255">
        <f t="shared" si="1"/>
        <v>0.04279104309898508</v>
      </c>
      <c r="O56" s="520"/>
      <c r="P56" s="602"/>
    </row>
    <row r="57" spans="1:16" ht="15.75" customHeight="1">
      <c r="A57" s="251" t="s">
        <v>330</v>
      </c>
      <c r="B57" s="252" t="s">
        <v>41</v>
      </c>
      <c r="C57" s="229">
        <v>-17526.885</v>
      </c>
      <c r="D57" s="229">
        <v>110749.389</v>
      </c>
      <c r="E57" s="229">
        <v>4669.405</v>
      </c>
      <c r="F57" s="257">
        <f t="shared" si="1"/>
        <v>0.04216190303316256</v>
      </c>
      <c r="O57" s="520"/>
      <c r="P57" s="602"/>
    </row>
    <row r="58" spans="1:16" ht="15.75" customHeight="1">
      <c r="A58" s="253" t="s">
        <v>330</v>
      </c>
      <c r="B58" s="254" t="s">
        <v>85</v>
      </c>
      <c r="C58" s="235">
        <v>-19902.28</v>
      </c>
      <c r="D58" s="235">
        <v>152990.10700000002</v>
      </c>
      <c r="E58" s="235">
        <v>5440.644</v>
      </c>
      <c r="F58" s="255">
        <f t="shared" si="1"/>
        <v>0.03556206415359916</v>
      </c>
      <c r="H58" s="258"/>
      <c r="O58" s="520"/>
      <c r="P58" s="602"/>
    </row>
    <row r="59" spans="1:16" ht="15.75" customHeight="1">
      <c r="A59" s="251" t="s">
        <v>105</v>
      </c>
      <c r="B59" s="252" t="s">
        <v>65</v>
      </c>
      <c r="C59" s="229">
        <v>-13067.455</v>
      </c>
      <c r="D59" s="229">
        <v>60054.09</v>
      </c>
      <c r="E59" s="229">
        <v>1899.816</v>
      </c>
      <c r="F59" s="257">
        <f t="shared" si="1"/>
        <v>0.03163508097450149</v>
      </c>
      <c r="O59" s="520"/>
      <c r="P59" s="602"/>
    </row>
    <row r="60" spans="1:16" ht="15.75" customHeight="1">
      <c r="A60" s="253" t="s">
        <v>105</v>
      </c>
      <c r="B60" s="254" t="s">
        <v>207</v>
      </c>
      <c r="C60" s="235">
        <v>-58487.46</v>
      </c>
      <c r="D60" s="235">
        <v>598676.121</v>
      </c>
      <c r="E60" s="235">
        <v>15351.885</v>
      </c>
      <c r="F60" s="255">
        <f t="shared" si="1"/>
        <v>0.025643055504463656</v>
      </c>
      <c r="O60" s="520"/>
      <c r="P60" s="602"/>
    </row>
    <row r="61" spans="1:16" ht="15.75" customHeight="1">
      <c r="A61" s="251" t="s">
        <v>139</v>
      </c>
      <c r="B61" s="252" t="s">
        <v>49</v>
      </c>
      <c r="C61" s="229">
        <v>-8028.589</v>
      </c>
      <c r="D61" s="229">
        <v>73068.696</v>
      </c>
      <c r="E61" s="229">
        <v>1064.86</v>
      </c>
      <c r="F61" s="257">
        <f t="shared" si="1"/>
        <v>0.014573409110790754</v>
      </c>
      <c r="O61" s="520"/>
      <c r="P61" s="602"/>
    </row>
    <row r="62" spans="1:16" ht="15.75" customHeight="1">
      <c r="A62" s="253"/>
      <c r="B62" s="254" t="s">
        <v>208</v>
      </c>
      <c r="C62" s="235">
        <v>-2361</v>
      </c>
      <c r="D62" s="235">
        <v>13857</v>
      </c>
      <c r="E62" s="235"/>
      <c r="F62" s="255">
        <f t="shared" si="1"/>
        <v>0</v>
      </c>
      <c r="O62" s="520"/>
      <c r="P62" s="602"/>
    </row>
    <row r="63" spans="1:16" ht="15.75" customHeight="1">
      <c r="A63" s="251"/>
      <c r="B63" s="252" t="s">
        <v>69</v>
      </c>
      <c r="C63" s="229">
        <v>-135</v>
      </c>
      <c r="D63" s="229">
        <v>10219</v>
      </c>
      <c r="E63" s="229"/>
      <c r="F63" s="257">
        <f t="shared" si="1"/>
        <v>0</v>
      </c>
      <c r="O63" s="520"/>
      <c r="P63" s="602"/>
    </row>
    <row r="64" spans="1:16" ht="15.75" customHeight="1">
      <c r="A64" s="253"/>
      <c r="B64" s="254" t="s">
        <v>83</v>
      </c>
      <c r="C64" s="235">
        <v>-7859.991</v>
      </c>
      <c r="D64" s="235">
        <v>65132.484</v>
      </c>
      <c r="E64" s="235">
        <v>0</v>
      </c>
      <c r="F64" s="255">
        <f t="shared" si="1"/>
        <v>0</v>
      </c>
      <c r="O64" s="520"/>
      <c r="P64" s="602"/>
    </row>
    <row r="65" spans="1:16" ht="15.75" customHeight="1" thickBot="1">
      <c r="A65" s="260"/>
      <c r="B65" s="261" t="s">
        <v>2</v>
      </c>
      <c r="C65" s="239">
        <f>SUM(C5:C64)</f>
        <v>-5556340.300999999</v>
      </c>
      <c r="D65" s="239">
        <f>SUM(D5:D64)</f>
        <v>38054387.639000006</v>
      </c>
      <c r="E65" s="239">
        <f>SUM(E5:E64)</f>
        <v>3816641.4619999994</v>
      </c>
      <c r="F65" s="262">
        <f t="shared" si="1"/>
        <v>0.10029438650297759</v>
      </c>
      <c r="O65" s="520"/>
      <c r="P65" s="602"/>
    </row>
    <row r="66" spans="15:16" ht="15.75" customHeight="1" thickTop="1">
      <c r="O66"/>
      <c r="P66"/>
    </row>
    <row r="67" spans="2:16" ht="15.75" customHeight="1">
      <c r="B67" s="241" t="s">
        <v>210</v>
      </c>
      <c r="C67" s="241"/>
      <c r="D67" s="242"/>
      <c r="E67" s="243"/>
      <c r="O67"/>
      <c r="P67"/>
    </row>
    <row r="68" ht="15.75" customHeight="1">
      <c r="B68" s="9" t="s">
        <v>194</v>
      </c>
    </row>
    <row r="69" ht="12.75">
      <c r="B69" s="6"/>
    </row>
  </sheetData>
  <sheetProtection password="E9FB" sheet="1" sort="0" autoFilter="0" pivotTables="0"/>
  <printOptions/>
  <pageMargins left="0.25" right="0.25" top="0.75" bottom="0.75" header="0.3" footer="0.3"/>
  <pageSetup fitToHeight="0" fitToWidth="1" horizontalDpi="600" verticalDpi="600" orientation="portrait" paperSize="9" r:id="rId1"/>
  <ignoredErrors>
    <ignoredError sqref="A5 A6:A7 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zoomScalePageLayoutView="0" workbookViewId="0" topLeftCell="A1">
      <selection activeCell="L77" sqref="L77"/>
    </sheetView>
  </sheetViews>
  <sheetFormatPr defaultColWidth="9.140625" defaultRowHeight="15"/>
  <cols>
    <col min="1" max="1" width="7.140625" style="289" customWidth="1"/>
    <col min="2" max="2" width="35.57421875" style="9" customWidth="1"/>
    <col min="3" max="3" width="14.7109375" style="40" customWidth="1"/>
    <col min="4" max="5" width="11.8515625" style="40" customWidth="1"/>
    <col min="6" max="6" width="9.421875" style="40" customWidth="1"/>
    <col min="7" max="8" width="9.140625" style="40" customWidth="1"/>
    <col min="9" max="11" width="9.140625" style="9" customWidth="1"/>
    <col min="12" max="12" width="28.421875" style="9" customWidth="1"/>
    <col min="13" max="13" width="12.140625" style="9" customWidth="1"/>
    <col min="14" max="14" width="14.57421875" style="9" customWidth="1"/>
    <col min="15" max="15" width="9.140625" style="9" customWidth="1"/>
    <col min="16" max="16" width="10.140625" style="9" bestFit="1" customWidth="1"/>
    <col min="17" max="16384" width="9.140625" style="9" customWidth="1"/>
  </cols>
  <sheetData>
    <row r="1" spans="1:8" s="2" customFormat="1" ht="12.75">
      <c r="A1" s="2" t="s">
        <v>247</v>
      </c>
      <c r="C1" s="71"/>
      <c r="D1" s="71"/>
      <c r="E1" s="71"/>
      <c r="F1" s="71"/>
      <c r="G1" s="71"/>
      <c r="H1" s="71"/>
    </row>
    <row r="2" spans="1:8" s="2" customFormat="1" ht="12.75">
      <c r="A2" s="2" t="s">
        <v>379</v>
      </c>
      <c r="C2" s="71"/>
      <c r="D2" s="71"/>
      <c r="E2" s="71"/>
      <c r="F2" s="71"/>
      <c r="G2" s="71"/>
      <c r="H2" s="71"/>
    </row>
    <row r="3" spans="12:16" ht="15">
      <c r="L3"/>
      <c r="M3"/>
      <c r="N3"/>
      <c r="O3"/>
      <c r="P3"/>
    </row>
    <row r="4" spans="1:16" ht="30" customHeight="1">
      <c r="A4" s="263"/>
      <c r="D4" s="718" t="s">
        <v>14</v>
      </c>
      <c r="E4" s="719"/>
      <c r="F4" s="720" t="s">
        <v>13</v>
      </c>
      <c r="G4" s="719"/>
      <c r="L4"/>
      <c r="M4"/>
      <c r="N4"/>
      <c r="O4"/>
      <c r="P4"/>
    </row>
    <row r="5" spans="1:17" s="6" customFormat="1" ht="25.5">
      <c r="A5" s="264" t="s">
        <v>92</v>
      </c>
      <c r="B5" s="265" t="s">
        <v>0</v>
      </c>
      <c r="C5" s="266" t="s">
        <v>12</v>
      </c>
      <c r="D5" s="267" t="s">
        <v>203</v>
      </c>
      <c r="E5" s="268" t="s">
        <v>204</v>
      </c>
      <c r="F5" s="269" t="s">
        <v>203</v>
      </c>
      <c r="G5" s="268" t="s">
        <v>204</v>
      </c>
      <c r="H5" s="8"/>
      <c r="L5"/>
      <c r="M5"/>
      <c r="N5"/>
      <c r="O5"/>
      <c r="P5"/>
      <c r="Q5" s="9"/>
    </row>
    <row r="6" spans="1:16" ht="15" customHeight="1">
      <c r="A6" s="270" t="s">
        <v>280</v>
      </c>
      <c r="B6" s="271" t="s">
        <v>295</v>
      </c>
      <c r="C6" s="272">
        <v>37655.405</v>
      </c>
      <c r="D6" s="273">
        <v>1569</v>
      </c>
      <c r="E6" s="274">
        <v>1569</v>
      </c>
      <c r="F6" s="275">
        <f aca="true" t="shared" si="0" ref="F6:F37">+D6/C6</f>
        <v>0.041667325049352145</v>
      </c>
      <c r="G6" s="276">
        <f aca="true" t="shared" si="1" ref="G6:G37">+E6/C6</f>
        <v>0.041667325049352145</v>
      </c>
      <c r="L6" s="520"/>
      <c r="M6" s="602"/>
      <c r="N6" s="602"/>
      <c r="O6" s="602"/>
      <c r="P6" s="602"/>
    </row>
    <row r="7" spans="1:16" ht="15" customHeight="1">
      <c r="A7" s="277" t="s">
        <v>280</v>
      </c>
      <c r="B7" s="278" t="s">
        <v>316</v>
      </c>
      <c r="C7" s="279">
        <v>172596.286</v>
      </c>
      <c r="D7" s="280">
        <v>7539.494</v>
      </c>
      <c r="E7" s="281">
        <v>7539.494</v>
      </c>
      <c r="F7" s="282">
        <f t="shared" si="0"/>
        <v>0.043682828725526576</v>
      </c>
      <c r="G7" s="283">
        <f t="shared" si="1"/>
        <v>0.043682828725526576</v>
      </c>
      <c r="L7" s="520"/>
      <c r="M7" s="602"/>
      <c r="N7" s="602"/>
      <c r="O7" s="602"/>
      <c r="P7" s="602"/>
    </row>
    <row r="8" spans="1:16" ht="15" customHeight="1">
      <c r="A8" s="270" t="s">
        <v>156</v>
      </c>
      <c r="B8" s="271" t="s">
        <v>317</v>
      </c>
      <c r="C8" s="272">
        <v>85019</v>
      </c>
      <c r="D8" s="273">
        <v>4431</v>
      </c>
      <c r="E8" s="274">
        <v>4431</v>
      </c>
      <c r="F8" s="275">
        <f t="shared" si="0"/>
        <v>0.05211776191204319</v>
      </c>
      <c r="G8" s="276">
        <f t="shared" si="1"/>
        <v>0.05211776191204319</v>
      </c>
      <c r="L8" s="520"/>
      <c r="M8" s="602"/>
      <c r="N8" s="602"/>
      <c r="O8" s="602"/>
      <c r="P8" s="602"/>
    </row>
    <row r="9" spans="1:16" ht="15" customHeight="1">
      <c r="A9" s="277" t="s">
        <v>157</v>
      </c>
      <c r="B9" s="278" t="s">
        <v>296</v>
      </c>
      <c r="C9" s="279">
        <v>155370</v>
      </c>
      <c r="D9" s="280">
        <v>8970</v>
      </c>
      <c r="E9" s="281">
        <v>8970</v>
      </c>
      <c r="F9" s="282">
        <f t="shared" si="0"/>
        <v>0.05773315311836262</v>
      </c>
      <c r="G9" s="283">
        <f t="shared" si="1"/>
        <v>0.05773315311836262</v>
      </c>
      <c r="L9" s="520"/>
      <c r="M9" s="602"/>
      <c r="N9" s="602"/>
      <c r="O9" s="602"/>
      <c r="P9" s="602"/>
    </row>
    <row r="10" spans="1:16" ht="15" customHeight="1">
      <c r="A10" s="270" t="s">
        <v>153</v>
      </c>
      <c r="B10" s="271" t="s">
        <v>77</v>
      </c>
      <c r="C10" s="272">
        <v>457323.694</v>
      </c>
      <c r="D10" s="273">
        <v>33933.9608</v>
      </c>
      <c r="E10" s="274">
        <v>29775.5168</v>
      </c>
      <c r="F10" s="275">
        <f t="shared" si="0"/>
        <v>0.07420118669819019</v>
      </c>
      <c r="G10" s="276">
        <f t="shared" si="1"/>
        <v>0.06510818746251096</v>
      </c>
      <c r="L10" s="520"/>
      <c r="M10" s="602"/>
      <c r="N10" s="602"/>
      <c r="O10" s="602"/>
      <c r="P10" s="602"/>
    </row>
    <row r="11" spans="1:16" ht="15" customHeight="1">
      <c r="A11" s="277" t="s">
        <v>185</v>
      </c>
      <c r="B11" s="278" t="s">
        <v>51</v>
      </c>
      <c r="C11" s="279">
        <v>1085981.901</v>
      </c>
      <c r="D11" s="280">
        <v>85168.30219999999</v>
      </c>
      <c r="E11" s="281">
        <v>74774.43419999999</v>
      </c>
      <c r="F11" s="282">
        <f t="shared" si="0"/>
        <v>0.07842515802664375</v>
      </c>
      <c r="G11" s="283">
        <f t="shared" si="1"/>
        <v>0.06885421767263872</v>
      </c>
      <c r="L11" s="520"/>
      <c r="M11" s="602"/>
      <c r="N11" s="602"/>
      <c r="O11" s="602"/>
      <c r="P11" s="602"/>
    </row>
    <row r="12" spans="1:16" ht="15" customHeight="1">
      <c r="A12" s="270" t="s">
        <v>185</v>
      </c>
      <c r="B12" s="271" t="s">
        <v>54</v>
      </c>
      <c r="C12" s="272">
        <v>384867.463</v>
      </c>
      <c r="D12" s="273">
        <v>30696.605</v>
      </c>
      <c r="E12" s="274">
        <v>27259.605</v>
      </c>
      <c r="F12" s="275">
        <f t="shared" si="0"/>
        <v>0.07975889871469857</v>
      </c>
      <c r="G12" s="276">
        <f t="shared" si="1"/>
        <v>0.07082855169806859</v>
      </c>
      <c r="L12" s="520"/>
      <c r="M12" s="602"/>
      <c r="N12" s="602"/>
      <c r="O12" s="602"/>
      <c r="P12" s="602"/>
    </row>
    <row r="13" spans="1:16" ht="15" customHeight="1">
      <c r="A13" s="277" t="s">
        <v>300</v>
      </c>
      <c r="B13" s="278" t="s">
        <v>44</v>
      </c>
      <c r="C13" s="279">
        <v>292772.792</v>
      </c>
      <c r="D13" s="280">
        <v>26438.51</v>
      </c>
      <c r="E13" s="281">
        <v>22728.746</v>
      </c>
      <c r="F13" s="282">
        <f t="shared" si="0"/>
        <v>0.090303848999739</v>
      </c>
      <c r="G13" s="283">
        <f t="shared" si="1"/>
        <v>0.07763271253703109</v>
      </c>
      <c r="L13" s="520"/>
      <c r="M13" s="602"/>
      <c r="N13" s="602"/>
      <c r="O13" s="602"/>
      <c r="P13" s="602"/>
    </row>
    <row r="14" spans="1:16" ht="15" customHeight="1">
      <c r="A14" s="270" t="s">
        <v>300</v>
      </c>
      <c r="B14" s="271" t="s">
        <v>83</v>
      </c>
      <c r="C14" s="272">
        <v>630989.482</v>
      </c>
      <c r="D14" s="273">
        <v>59573.5978</v>
      </c>
      <c r="E14" s="274">
        <v>59573.5978</v>
      </c>
      <c r="F14" s="275">
        <f t="shared" si="0"/>
        <v>0.09441298072223651</v>
      </c>
      <c r="G14" s="276">
        <f t="shared" si="1"/>
        <v>0.09441298072223651</v>
      </c>
      <c r="L14" s="520"/>
      <c r="M14" s="602"/>
      <c r="N14" s="602"/>
      <c r="O14" s="602"/>
      <c r="P14" s="602"/>
    </row>
    <row r="15" spans="1:16" ht="15" customHeight="1">
      <c r="A15" s="277" t="s">
        <v>380</v>
      </c>
      <c r="B15" s="278" t="s">
        <v>40</v>
      </c>
      <c r="C15" s="279">
        <v>642920.573</v>
      </c>
      <c r="D15" s="280">
        <v>61726.157</v>
      </c>
      <c r="E15" s="281">
        <v>51812.921</v>
      </c>
      <c r="F15" s="282">
        <f t="shared" si="0"/>
        <v>0.09600899332241465</v>
      </c>
      <c r="G15" s="283">
        <f t="shared" si="1"/>
        <v>0.08058992537480987</v>
      </c>
      <c r="L15" s="520"/>
      <c r="M15" s="602"/>
      <c r="N15" s="602"/>
      <c r="O15" s="602"/>
      <c r="P15" s="602"/>
    </row>
    <row r="16" spans="1:16" ht="15" customHeight="1">
      <c r="A16" s="270" t="s">
        <v>380</v>
      </c>
      <c r="B16" s="271" t="s">
        <v>70</v>
      </c>
      <c r="C16" s="272">
        <v>182190.545</v>
      </c>
      <c r="D16" s="273">
        <v>18157.6362</v>
      </c>
      <c r="E16" s="274">
        <v>16201.619200000001</v>
      </c>
      <c r="F16" s="275">
        <f t="shared" si="0"/>
        <v>0.09966288975094728</v>
      </c>
      <c r="G16" s="276">
        <f t="shared" si="1"/>
        <v>0.08892678376915772</v>
      </c>
      <c r="L16" s="520"/>
      <c r="M16" s="602"/>
      <c r="N16" s="602"/>
      <c r="O16" s="602"/>
      <c r="P16" s="602"/>
    </row>
    <row r="17" spans="1:16" ht="15" customHeight="1">
      <c r="A17" s="277" t="s">
        <v>381</v>
      </c>
      <c r="B17" s="278" t="s">
        <v>46</v>
      </c>
      <c r="C17" s="279">
        <v>254570.627</v>
      </c>
      <c r="D17" s="280">
        <v>26859.4816</v>
      </c>
      <c r="E17" s="281">
        <v>20457.4816</v>
      </c>
      <c r="F17" s="282">
        <f t="shared" si="0"/>
        <v>0.10550895803073149</v>
      </c>
      <c r="G17" s="283">
        <f t="shared" si="1"/>
        <v>0.08036073069812566</v>
      </c>
      <c r="L17" s="520"/>
      <c r="M17" s="602"/>
      <c r="N17" s="602"/>
      <c r="O17" s="602"/>
      <c r="P17" s="602"/>
    </row>
    <row r="18" spans="1:16" ht="15" customHeight="1">
      <c r="A18" s="270" t="s">
        <v>381</v>
      </c>
      <c r="B18" s="271" t="s">
        <v>35</v>
      </c>
      <c r="C18" s="272">
        <v>753807.488</v>
      </c>
      <c r="D18" s="273">
        <v>79546.05219999999</v>
      </c>
      <c r="E18" s="274">
        <v>68908.17219999999</v>
      </c>
      <c r="F18" s="275">
        <f t="shared" si="0"/>
        <v>0.10552568588971087</v>
      </c>
      <c r="G18" s="276">
        <f t="shared" si="1"/>
        <v>0.09141348858556309</v>
      </c>
      <c r="L18" s="520"/>
      <c r="M18" s="602"/>
      <c r="N18" s="602"/>
      <c r="O18" s="602"/>
      <c r="P18" s="602"/>
    </row>
    <row r="19" spans="1:16" ht="15" customHeight="1">
      <c r="A19" s="277" t="s">
        <v>381</v>
      </c>
      <c r="B19" s="278" t="s">
        <v>73</v>
      </c>
      <c r="C19" s="279">
        <v>2119161.737</v>
      </c>
      <c r="D19" s="280">
        <v>225931.4542</v>
      </c>
      <c r="E19" s="281">
        <v>215831.45020000002</v>
      </c>
      <c r="F19" s="282">
        <f t="shared" si="0"/>
        <v>0.10661359643074755</v>
      </c>
      <c r="G19" s="283">
        <f t="shared" si="1"/>
        <v>0.10184755907566671</v>
      </c>
      <c r="L19" s="520"/>
      <c r="M19" s="602"/>
      <c r="N19" s="602"/>
      <c r="O19" s="602"/>
      <c r="P19" s="602"/>
    </row>
    <row r="20" spans="1:16" ht="15" customHeight="1">
      <c r="A20" s="270" t="s">
        <v>381</v>
      </c>
      <c r="B20" s="271" t="s">
        <v>65</v>
      </c>
      <c r="C20" s="272">
        <v>535647.051</v>
      </c>
      <c r="D20" s="273">
        <v>57267.820999999996</v>
      </c>
      <c r="E20" s="274">
        <v>55368.005</v>
      </c>
      <c r="F20" s="275">
        <f t="shared" si="0"/>
        <v>0.10691335067202676</v>
      </c>
      <c r="G20" s="276">
        <f t="shared" si="1"/>
        <v>0.10336658233557604</v>
      </c>
      <c r="L20" s="520"/>
      <c r="M20" s="602"/>
      <c r="N20" s="602"/>
      <c r="O20" s="602"/>
      <c r="P20" s="602"/>
    </row>
    <row r="21" spans="1:16" ht="15" customHeight="1">
      <c r="A21" s="277" t="s">
        <v>381</v>
      </c>
      <c r="B21" s="278" t="s">
        <v>208</v>
      </c>
      <c r="C21" s="279">
        <v>107020</v>
      </c>
      <c r="D21" s="280">
        <v>11496</v>
      </c>
      <c r="E21" s="281">
        <v>11496</v>
      </c>
      <c r="F21" s="282">
        <f t="shared" si="0"/>
        <v>0.1074191739861708</v>
      </c>
      <c r="G21" s="283">
        <f t="shared" si="1"/>
        <v>0.1074191739861708</v>
      </c>
      <c r="L21" s="520"/>
      <c r="M21" s="602"/>
      <c r="N21" s="602"/>
      <c r="O21" s="602"/>
      <c r="P21" s="602"/>
    </row>
    <row r="22" spans="1:16" ht="15" customHeight="1">
      <c r="A22" s="270" t="s">
        <v>381</v>
      </c>
      <c r="B22" s="271" t="s">
        <v>68</v>
      </c>
      <c r="C22" s="272">
        <v>640696.195</v>
      </c>
      <c r="D22" s="273">
        <v>68986.6236</v>
      </c>
      <c r="E22" s="274">
        <v>65717.35560000001</v>
      </c>
      <c r="F22" s="275">
        <f t="shared" si="0"/>
        <v>0.10767447058117774</v>
      </c>
      <c r="G22" s="276">
        <f t="shared" si="1"/>
        <v>0.1025717900509773</v>
      </c>
      <c r="L22" s="520"/>
      <c r="M22" s="602"/>
      <c r="N22" s="602"/>
      <c r="O22" s="602"/>
      <c r="P22" s="602"/>
    </row>
    <row r="23" spans="1:16" ht="15" customHeight="1">
      <c r="A23" s="277" t="s">
        <v>381</v>
      </c>
      <c r="B23" s="278" t="s">
        <v>64</v>
      </c>
      <c r="C23" s="279">
        <v>912741.111</v>
      </c>
      <c r="D23" s="280">
        <v>98314.616</v>
      </c>
      <c r="E23" s="281">
        <v>89211.23599999999</v>
      </c>
      <c r="F23" s="282">
        <f t="shared" si="0"/>
        <v>0.10771358363850447</v>
      </c>
      <c r="G23" s="283">
        <f t="shared" si="1"/>
        <v>0.09773991214470451</v>
      </c>
      <c r="L23" s="520"/>
      <c r="M23" s="602"/>
      <c r="N23" s="602"/>
      <c r="O23" s="602"/>
      <c r="P23" s="602"/>
    </row>
    <row r="24" spans="1:16" ht="15" customHeight="1">
      <c r="A24" s="270" t="s">
        <v>381</v>
      </c>
      <c r="B24" s="271" t="s">
        <v>69</v>
      </c>
      <c r="C24" s="272">
        <v>91091</v>
      </c>
      <c r="D24" s="273">
        <v>10084</v>
      </c>
      <c r="E24" s="274">
        <v>10084</v>
      </c>
      <c r="F24" s="275">
        <f t="shared" si="0"/>
        <v>0.11070248432885796</v>
      </c>
      <c r="G24" s="276">
        <f t="shared" si="1"/>
        <v>0.11070248432885796</v>
      </c>
      <c r="L24" s="520"/>
      <c r="M24" s="602"/>
      <c r="N24" s="602"/>
      <c r="O24" s="602"/>
      <c r="P24" s="602"/>
    </row>
    <row r="25" spans="1:16" ht="15" customHeight="1">
      <c r="A25" s="277" t="s">
        <v>382</v>
      </c>
      <c r="B25" s="278" t="s">
        <v>56</v>
      </c>
      <c r="C25" s="279">
        <v>2648271.688</v>
      </c>
      <c r="D25" s="280">
        <v>304635.1474</v>
      </c>
      <c r="E25" s="281">
        <v>277592.0434</v>
      </c>
      <c r="F25" s="282">
        <f t="shared" si="0"/>
        <v>0.11503168227806089</v>
      </c>
      <c r="G25" s="283">
        <f t="shared" si="1"/>
        <v>0.10482007743308247</v>
      </c>
      <c r="L25" s="520"/>
      <c r="M25" s="602"/>
      <c r="N25" s="602"/>
      <c r="O25" s="602"/>
      <c r="P25" s="602"/>
    </row>
    <row r="26" spans="1:16" ht="15" customHeight="1">
      <c r="A26" s="270" t="s">
        <v>382</v>
      </c>
      <c r="B26" s="271" t="s">
        <v>41</v>
      </c>
      <c r="C26" s="272">
        <v>830180.976</v>
      </c>
      <c r="D26" s="273">
        <v>95611.66979999999</v>
      </c>
      <c r="E26" s="274">
        <v>90942.26479999999</v>
      </c>
      <c r="F26" s="275">
        <f t="shared" si="0"/>
        <v>0.11516967090799728</v>
      </c>
      <c r="G26" s="276">
        <f t="shared" si="1"/>
        <v>0.10954510815000895</v>
      </c>
      <c r="L26" s="520"/>
      <c r="M26" s="602"/>
      <c r="N26" s="602"/>
      <c r="O26" s="602"/>
      <c r="P26" s="602"/>
    </row>
    <row r="27" spans="1:16" ht="15" customHeight="1">
      <c r="A27" s="277" t="s">
        <v>382</v>
      </c>
      <c r="B27" s="278" t="s">
        <v>55</v>
      </c>
      <c r="C27" s="279">
        <v>14805565.766</v>
      </c>
      <c r="D27" s="280">
        <v>1745004.4485999998</v>
      </c>
      <c r="E27" s="281">
        <v>1601352.7825999998</v>
      </c>
      <c r="F27" s="282">
        <f t="shared" si="0"/>
        <v>0.11786138241385458</v>
      </c>
      <c r="G27" s="283">
        <f t="shared" si="1"/>
        <v>0.10815883755536045</v>
      </c>
      <c r="L27" s="520"/>
      <c r="M27" s="602"/>
      <c r="N27" s="602"/>
      <c r="O27" s="602"/>
      <c r="P27" s="602"/>
    </row>
    <row r="28" spans="1:16" ht="15" customHeight="1">
      <c r="A28" s="270" t="s">
        <v>382</v>
      </c>
      <c r="B28" s="271" t="s">
        <v>76</v>
      </c>
      <c r="C28" s="272">
        <v>532646.939</v>
      </c>
      <c r="D28" s="273">
        <v>63549.529800000004</v>
      </c>
      <c r="E28" s="274">
        <v>58573.6698</v>
      </c>
      <c r="F28" s="275">
        <f t="shared" si="0"/>
        <v>0.11930891768440258</v>
      </c>
      <c r="G28" s="276">
        <f t="shared" si="1"/>
        <v>0.10996715743822194</v>
      </c>
      <c r="L28" s="520"/>
      <c r="M28" s="602"/>
      <c r="N28" s="602"/>
      <c r="O28" s="602"/>
      <c r="P28" s="602"/>
    </row>
    <row r="29" spans="1:16" ht="15" customHeight="1">
      <c r="A29" s="277" t="s">
        <v>382</v>
      </c>
      <c r="B29" s="278" t="s">
        <v>39</v>
      </c>
      <c r="C29" s="279">
        <v>1606763.387</v>
      </c>
      <c r="D29" s="280">
        <v>195641.06699999998</v>
      </c>
      <c r="E29" s="281">
        <v>172054.98299999998</v>
      </c>
      <c r="F29" s="282">
        <f t="shared" si="0"/>
        <v>0.12176096902810493</v>
      </c>
      <c r="G29" s="283">
        <f t="shared" si="1"/>
        <v>0.1070817174402045</v>
      </c>
      <c r="L29" s="520"/>
      <c r="M29" s="602"/>
      <c r="N29" s="602"/>
      <c r="O29" s="602"/>
      <c r="P29" s="602"/>
    </row>
    <row r="30" spans="1:16" ht="15" customHeight="1">
      <c r="A30" s="270" t="s">
        <v>382</v>
      </c>
      <c r="B30" s="271" t="s">
        <v>32</v>
      </c>
      <c r="C30" s="272">
        <v>1267347.873</v>
      </c>
      <c r="D30" s="273">
        <v>154708.12339999998</v>
      </c>
      <c r="E30" s="274">
        <v>144339.06739999997</v>
      </c>
      <c r="F30" s="275">
        <f t="shared" si="0"/>
        <v>0.1220723423268017</v>
      </c>
      <c r="G30" s="276">
        <f t="shared" si="1"/>
        <v>0.11389064555600512</v>
      </c>
      <c r="L30" s="520"/>
      <c r="M30" s="602"/>
      <c r="N30" s="602"/>
      <c r="O30" s="602"/>
      <c r="P30" s="602"/>
    </row>
    <row r="31" spans="1:16" ht="15" customHeight="1">
      <c r="A31" s="277" t="s">
        <v>382</v>
      </c>
      <c r="B31" s="278" t="s">
        <v>43</v>
      </c>
      <c r="C31" s="279">
        <v>354855.749</v>
      </c>
      <c r="D31" s="280">
        <v>43545.7216</v>
      </c>
      <c r="E31" s="281">
        <v>35781.997599999995</v>
      </c>
      <c r="F31" s="282">
        <f t="shared" si="0"/>
        <v>0.12271386816393383</v>
      </c>
      <c r="G31" s="283">
        <f t="shared" si="1"/>
        <v>0.10083533295102398</v>
      </c>
      <c r="L31" s="520"/>
      <c r="M31" s="602"/>
      <c r="N31" s="602"/>
      <c r="O31" s="602"/>
      <c r="P31" s="602"/>
    </row>
    <row r="32" spans="1:16" ht="15" customHeight="1">
      <c r="A32" s="270" t="s">
        <v>382</v>
      </c>
      <c r="B32" s="271" t="s">
        <v>34</v>
      </c>
      <c r="C32" s="272">
        <v>5494876.898</v>
      </c>
      <c r="D32" s="273">
        <v>678459.4736</v>
      </c>
      <c r="E32" s="274">
        <v>600257.0556000001</v>
      </c>
      <c r="F32" s="275">
        <f t="shared" si="0"/>
        <v>0.12347127810032334</v>
      </c>
      <c r="G32" s="276">
        <f t="shared" si="1"/>
        <v>0.10923940003432632</v>
      </c>
      <c r="L32" s="520"/>
      <c r="M32" s="602"/>
      <c r="N32" s="602"/>
      <c r="O32" s="602"/>
      <c r="P32" s="602"/>
    </row>
    <row r="33" spans="1:16" ht="15" customHeight="1">
      <c r="A33" s="277" t="s">
        <v>382</v>
      </c>
      <c r="B33" s="278" t="s">
        <v>58</v>
      </c>
      <c r="C33" s="279">
        <v>1622836.982</v>
      </c>
      <c r="D33" s="280">
        <v>202846.975134</v>
      </c>
      <c r="E33" s="281">
        <v>168934.83213400003</v>
      </c>
      <c r="F33" s="282">
        <f t="shared" si="0"/>
        <v>0.12499528750201971</v>
      </c>
      <c r="G33" s="283">
        <f t="shared" si="1"/>
        <v>0.10409846090998191</v>
      </c>
      <c r="L33" s="520"/>
      <c r="M33" s="602"/>
      <c r="N33" s="602"/>
      <c r="O33" s="602"/>
      <c r="P33" s="602"/>
    </row>
    <row r="34" spans="1:16" ht="15" customHeight="1">
      <c r="A34" s="270" t="s">
        <v>383</v>
      </c>
      <c r="B34" s="286" t="s">
        <v>53</v>
      </c>
      <c r="C34" s="272">
        <v>433819.367</v>
      </c>
      <c r="D34" s="273">
        <v>54531.3556</v>
      </c>
      <c r="E34" s="274">
        <v>51295.3556</v>
      </c>
      <c r="F34" s="275">
        <f t="shared" si="0"/>
        <v>0.1257006020203796</v>
      </c>
      <c r="G34" s="276">
        <f t="shared" si="1"/>
        <v>0.11824127621300964</v>
      </c>
      <c r="L34" s="520"/>
      <c r="M34" s="602"/>
      <c r="N34" s="602"/>
      <c r="O34" s="602"/>
      <c r="P34" s="602"/>
    </row>
    <row r="35" spans="1:16" ht="15" customHeight="1">
      <c r="A35" s="277" t="s">
        <v>383</v>
      </c>
      <c r="B35" s="278" t="s">
        <v>74</v>
      </c>
      <c r="C35" s="279">
        <v>3261670.594</v>
      </c>
      <c r="D35" s="280">
        <v>417808.8494</v>
      </c>
      <c r="E35" s="281">
        <v>370990.8494</v>
      </c>
      <c r="F35" s="282">
        <f t="shared" si="0"/>
        <v>0.1280965803746643</v>
      </c>
      <c r="G35" s="283">
        <f t="shared" si="1"/>
        <v>0.1137425864164381</v>
      </c>
      <c r="L35" s="520"/>
      <c r="M35" s="602"/>
      <c r="N35" s="602"/>
      <c r="O35" s="602"/>
      <c r="P35" s="602"/>
    </row>
    <row r="36" spans="1:16" ht="15" customHeight="1">
      <c r="A36" s="270" t="s">
        <v>383</v>
      </c>
      <c r="B36" s="271" t="s">
        <v>82</v>
      </c>
      <c r="C36" s="272">
        <v>1854384.422</v>
      </c>
      <c r="D36" s="273">
        <v>239594.79359999998</v>
      </c>
      <c r="E36" s="274">
        <v>212044.7976</v>
      </c>
      <c r="F36" s="275">
        <f t="shared" si="0"/>
        <v>0.12920449004936688</v>
      </c>
      <c r="G36" s="276">
        <f t="shared" si="1"/>
        <v>0.11434781002490539</v>
      </c>
      <c r="L36" s="520"/>
      <c r="M36" s="602"/>
      <c r="N36" s="602"/>
      <c r="O36" s="602"/>
      <c r="P36" s="602"/>
    </row>
    <row r="37" spans="1:16" ht="15" customHeight="1">
      <c r="A37" s="277" t="s">
        <v>383</v>
      </c>
      <c r="B37" s="278" t="s">
        <v>66</v>
      </c>
      <c r="C37" s="279">
        <v>563982.214</v>
      </c>
      <c r="D37" s="280">
        <v>74104.40740000001</v>
      </c>
      <c r="E37" s="281">
        <v>67424.40740000001</v>
      </c>
      <c r="F37" s="282">
        <f t="shared" si="0"/>
        <v>0.13139493686231746</v>
      </c>
      <c r="G37" s="283">
        <f t="shared" si="1"/>
        <v>0.11955059171422737</v>
      </c>
      <c r="L37" s="520"/>
      <c r="M37" s="602"/>
      <c r="N37" s="602"/>
      <c r="O37" s="602"/>
      <c r="P37" s="602"/>
    </row>
    <row r="38" spans="1:16" ht="15" customHeight="1">
      <c r="A38" s="270" t="s">
        <v>383</v>
      </c>
      <c r="B38" s="271" t="s">
        <v>33</v>
      </c>
      <c r="C38" s="272">
        <v>1012248.374</v>
      </c>
      <c r="D38" s="273">
        <v>133187.57880000002</v>
      </c>
      <c r="E38" s="274">
        <v>117542.47680000002</v>
      </c>
      <c r="F38" s="275">
        <f aca="true" t="shared" si="2" ref="F38:F69">+D38/C38</f>
        <v>0.13157598690299308</v>
      </c>
      <c r="G38" s="276">
        <f aca="true" t="shared" si="3" ref="G38:G69">+E38/C38</f>
        <v>0.11612019324419287</v>
      </c>
      <c r="L38" s="520"/>
      <c r="M38" s="602"/>
      <c r="N38" s="602"/>
      <c r="O38" s="602"/>
      <c r="P38" s="602"/>
    </row>
    <row r="39" spans="1:16" ht="15" customHeight="1">
      <c r="A39" s="277" t="s">
        <v>383</v>
      </c>
      <c r="B39" s="278" t="s">
        <v>294</v>
      </c>
      <c r="C39" s="279">
        <v>171309</v>
      </c>
      <c r="D39" s="280">
        <v>22546</v>
      </c>
      <c r="E39" s="281">
        <v>22546</v>
      </c>
      <c r="F39" s="282">
        <f t="shared" si="2"/>
        <v>0.13161013139998481</v>
      </c>
      <c r="G39" s="283">
        <f t="shared" si="3"/>
        <v>0.13161013139998481</v>
      </c>
      <c r="L39" s="520"/>
      <c r="M39" s="602"/>
      <c r="N39" s="602"/>
      <c r="O39" s="602"/>
      <c r="P39" s="602"/>
    </row>
    <row r="40" spans="1:16" ht="15" customHeight="1">
      <c r="A40" s="270" t="s">
        <v>383</v>
      </c>
      <c r="B40" s="271" t="s">
        <v>78</v>
      </c>
      <c r="C40" s="272">
        <v>1484685.991</v>
      </c>
      <c r="D40" s="273">
        <v>196017.26080000002</v>
      </c>
      <c r="E40" s="274">
        <v>173955.83680000002</v>
      </c>
      <c r="F40" s="275">
        <f t="shared" si="2"/>
        <v>0.13202607284519063</v>
      </c>
      <c r="G40" s="276">
        <f t="shared" si="3"/>
        <v>0.1171667530066969</v>
      </c>
      <c r="L40" s="520"/>
      <c r="M40" s="602"/>
      <c r="N40" s="602"/>
      <c r="O40" s="602"/>
      <c r="P40" s="602"/>
    </row>
    <row r="41" spans="1:16" ht="15" customHeight="1">
      <c r="A41" s="277" t="s">
        <v>383</v>
      </c>
      <c r="B41" s="278" t="s">
        <v>50</v>
      </c>
      <c r="C41" s="279">
        <v>3758795.888</v>
      </c>
      <c r="D41" s="280">
        <v>496520.6058</v>
      </c>
      <c r="E41" s="281">
        <v>440733.4328</v>
      </c>
      <c r="F41" s="282">
        <f t="shared" si="2"/>
        <v>0.13209565525628778</v>
      </c>
      <c r="G41" s="283">
        <f t="shared" si="3"/>
        <v>0.11725388819516555</v>
      </c>
      <c r="L41" s="520"/>
      <c r="M41" s="602"/>
      <c r="N41" s="602"/>
      <c r="O41" s="602"/>
      <c r="P41" s="602"/>
    </row>
    <row r="42" spans="1:16" ht="15" customHeight="1">
      <c r="A42" s="270" t="s">
        <v>383</v>
      </c>
      <c r="B42" s="271" t="s">
        <v>49</v>
      </c>
      <c r="C42" s="272">
        <v>501170.668</v>
      </c>
      <c r="D42" s="273">
        <v>67099.15580000001</v>
      </c>
      <c r="E42" s="274">
        <v>66034.2958</v>
      </c>
      <c r="F42" s="275">
        <f t="shared" si="2"/>
        <v>0.13388484219910493</v>
      </c>
      <c r="G42" s="276">
        <f t="shared" si="3"/>
        <v>0.131760096941667</v>
      </c>
      <c r="L42" s="520"/>
      <c r="M42" s="602"/>
      <c r="N42" s="602"/>
      <c r="O42" s="602"/>
      <c r="P42" s="602"/>
    </row>
    <row r="43" spans="1:16" ht="15" customHeight="1">
      <c r="A43" s="277" t="s">
        <v>384</v>
      </c>
      <c r="B43" s="278" t="s">
        <v>45</v>
      </c>
      <c r="C43" s="279">
        <v>970455.242</v>
      </c>
      <c r="D43" s="280">
        <v>132067.0198</v>
      </c>
      <c r="E43" s="281">
        <v>120450.1998</v>
      </c>
      <c r="F43" s="282">
        <f t="shared" si="2"/>
        <v>0.13608769790127015</v>
      </c>
      <c r="G43" s="283">
        <f t="shared" si="3"/>
        <v>0.12411721281629184</v>
      </c>
      <c r="L43" s="520"/>
      <c r="M43" s="602"/>
      <c r="N43" s="602"/>
      <c r="O43" s="602"/>
      <c r="P43" s="602"/>
    </row>
    <row r="44" spans="1:16" ht="15" customHeight="1">
      <c r="A44" s="270" t="s">
        <v>384</v>
      </c>
      <c r="B44" s="271" t="s">
        <v>31</v>
      </c>
      <c r="C44" s="272">
        <v>1608109.693</v>
      </c>
      <c r="D44" s="273">
        <v>221203.45440000002</v>
      </c>
      <c r="E44" s="274">
        <v>186775.8384</v>
      </c>
      <c r="F44" s="275">
        <f t="shared" si="2"/>
        <v>0.13755495372168</v>
      </c>
      <c r="G44" s="276">
        <f t="shared" si="3"/>
        <v>0.11614620520790556</v>
      </c>
      <c r="L44" s="520"/>
      <c r="M44" s="602"/>
      <c r="N44" s="602"/>
      <c r="O44" s="602"/>
      <c r="P44" s="602"/>
    </row>
    <row r="45" spans="1:16" ht="15" customHeight="1">
      <c r="A45" s="277" t="s">
        <v>384</v>
      </c>
      <c r="B45" s="278" t="s">
        <v>80</v>
      </c>
      <c r="C45" s="279">
        <v>655841.27</v>
      </c>
      <c r="D45" s="280">
        <v>90383.2188</v>
      </c>
      <c r="E45" s="281">
        <v>75672.37180000001</v>
      </c>
      <c r="F45" s="282">
        <f t="shared" si="2"/>
        <v>0.1378126429890574</v>
      </c>
      <c r="G45" s="283">
        <f t="shared" si="3"/>
        <v>0.11538214391418217</v>
      </c>
      <c r="L45" s="520"/>
      <c r="M45" s="602"/>
      <c r="N45" s="602"/>
      <c r="O45" s="602"/>
      <c r="P45" s="602"/>
    </row>
    <row r="46" spans="1:16" ht="15" customHeight="1">
      <c r="A46" s="270" t="s">
        <v>384</v>
      </c>
      <c r="B46" s="271" t="s">
        <v>63</v>
      </c>
      <c r="C46" s="272">
        <v>405582.837</v>
      </c>
      <c r="D46" s="273">
        <v>56008.6848</v>
      </c>
      <c r="E46" s="274">
        <v>49089.442800000004</v>
      </c>
      <c r="F46" s="275">
        <f t="shared" si="2"/>
        <v>0.1380943168460553</v>
      </c>
      <c r="G46" s="276">
        <f t="shared" si="3"/>
        <v>0.12103431980283723</v>
      </c>
      <c r="L46" s="520"/>
      <c r="M46" s="602"/>
      <c r="N46" s="602"/>
      <c r="O46" s="602"/>
      <c r="P46" s="602"/>
    </row>
    <row r="47" spans="1:16" ht="15" customHeight="1">
      <c r="A47" s="277" t="s">
        <v>384</v>
      </c>
      <c r="B47" s="278" t="s">
        <v>85</v>
      </c>
      <c r="C47" s="279">
        <v>1018411.742</v>
      </c>
      <c r="D47" s="280">
        <v>140959.6586</v>
      </c>
      <c r="E47" s="281">
        <v>135519.0146</v>
      </c>
      <c r="F47" s="282">
        <f t="shared" si="2"/>
        <v>0.13841126607905901</v>
      </c>
      <c r="G47" s="283">
        <f t="shared" si="3"/>
        <v>0.13306898282011365</v>
      </c>
      <c r="L47" s="520"/>
      <c r="M47" s="602"/>
      <c r="N47" s="602"/>
      <c r="O47" s="602"/>
      <c r="P47" s="602"/>
    </row>
    <row r="48" spans="1:16" ht="15" customHeight="1">
      <c r="A48" s="270" t="s">
        <v>384</v>
      </c>
      <c r="B48" s="271" t="s">
        <v>60</v>
      </c>
      <c r="C48" s="272">
        <v>492429.189</v>
      </c>
      <c r="D48" s="273">
        <v>68200.4756</v>
      </c>
      <c r="E48" s="274">
        <v>59959.6676</v>
      </c>
      <c r="F48" s="275">
        <f t="shared" si="2"/>
        <v>0.13849803611052797</v>
      </c>
      <c r="G48" s="276">
        <f t="shared" si="3"/>
        <v>0.12176302489656031</v>
      </c>
      <c r="L48" s="520"/>
      <c r="M48" s="602"/>
      <c r="N48" s="602"/>
      <c r="O48" s="602"/>
      <c r="P48" s="602"/>
    </row>
    <row r="49" spans="1:16" ht="15" customHeight="1">
      <c r="A49" s="277" t="s">
        <v>384</v>
      </c>
      <c r="B49" s="278" t="s">
        <v>29</v>
      </c>
      <c r="C49" s="279">
        <v>13041503</v>
      </c>
      <c r="D49" s="280">
        <v>1813273.5251999998</v>
      </c>
      <c r="E49" s="281">
        <v>1677989.2451999998</v>
      </c>
      <c r="F49" s="282">
        <f t="shared" si="2"/>
        <v>0.13903869248812809</v>
      </c>
      <c r="G49" s="283">
        <f t="shared" si="3"/>
        <v>0.12866532678020315</v>
      </c>
      <c r="L49" s="520"/>
      <c r="M49" s="602"/>
      <c r="N49" s="602"/>
      <c r="O49" s="602"/>
      <c r="P49" s="602"/>
    </row>
    <row r="50" spans="1:16" ht="15" customHeight="1">
      <c r="A50" s="270" t="s">
        <v>384</v>
      </c>
      <c r="B50" s="271" t="s">
        <v>72</v>
      </c>
      <c r="C50" s="272">
        <v>3391599.298</v>
      </c>
      <c r="D50" s="273">
        <v>472291.0642</v>
      </c>
      <c r="E50" s="274">
        <v>395907.9462</v>
      </c>
      <c r="F50" s="275">
        <f t="shared" si="2"/>
        <v>0.13925320260518584</v>
      </c>
      <c r="G50" s="276">
        <f t="shared" si="3"/>
        <v>0.11673193423334646</v>
      </c>
      <c r="L50" s="520"/>
      <c r="M50" s="602"/>
      <c r="N50" s="602"/>
      <c r="O50" s="602"/>
      <c r="P50" s="602"/>
    </row>
    <row r="51" spans="1:16" ht="15" customHeight="1">
      <c r="A51" s="277" t="s">
        <v>385</v>
      </c>
      <c r="B51" s="278" t="s">
        <v>62</v>
      </c>
      <c r="C51" s="279">
        <v>323750.509</v>
      </c>
      <c r="D51" s="280">
        <v>47455.4234</v>
      </c>
      <c r="E51" s="281">
        <v>41768.4234</v>
      </c>
      <c r="F51" s="282">
        <f t="shared" si="2"/>
        <v>0.14658022792483083</v>
      </c>
      <c r="G51" s="283">
        <f t="shared" si="3"/>
        <v>0.12901423237607942</v>
      </c>
      <c r="L51" s="520"/>
      <c r="M51" s="602"/>
      <c r="N51" s="602"/>
      <c r="O51" s="602"/>
      <c r="P51" s="602"/>
    </row>
    <row r="52" spans="1:16" ht="15.75" customHeight="1">
      <c r="A52" s="270" t="s">
        <v>385</v>
      </c>
      <c r="B52" s="271" t="s">
        <v>28</v>
      </c>
      <c r="C52" s="272">
        <v>8015594.884</v>
      </c>
      <c r="D52" s="273">
        <v>1195996.26</v>
      </c>
      <c r="E52" s="274">
        <v>970895.28</v>
      </c>
      <c r="F52" s="275">
        <f t="shared" si="2"/>
        <v>0.1492086710104747</v>
      </c>
      <c r="G52" s="276">
        <f t="shared" si="3"/>
        <v>0.12112579216522192</v>
      </c>
      <c r="L52" s="520"/>
      <c r="M52" s="602"/>
      <c r="N52" s="602"/>
      <c r="O52" s="602"/>
      <c r="P52" s="602"/>
    </row>
    <row r="53" spans="1:16" ht="15" customHeight="1">
      <c r="A53" s="277" t="s">
        <v>385</v>
      </c>
      <c r="B53" s="278" t="s">
        <v>30</v>
      </c>
      <c r="C53" s="279">
        <v>2586058.71</v>
      </c>
      <c r="D53" s="280">
        <v>387742.3266</v>
      </c>
      <c r="E53" s="281">
        <v>331648.8956</v>
      </c>
      <c r="F53" s="282">
        <f t="shared" si="2"/>
        <v>0.14993562408333722</v>
      </c>
      <c r="G53" s="283">
        <f t="shared" si="3"/>
        <v>0.1282449212454268</v>
      </c>
      <c r="L53" s="520"/>
      <c r="M53" s="602"/>
      <c r="N53" s="602"/>
      <c r="O53" s="602"/>
      <c r="P53" s="602"/>
    </row>
    <row r="54" spans="1:16" ht="15" customHeight="1">
      <c r="A54" s="270" t="s">
        <v>385</v>
      </c>
      <c r="B54" s="271" t="s">
        <v>37</v>
      </c>
      <c r="C54" s="272">
        <v>733925.938</v>
      </c>
      <c r="D54" s="273">
        <v>110050.6072</v>
      </c>
      <c r="E54" s="274">
        <v>91249.0912</v>
      </c>
      <c r="F54" s="275">
        <f t="shared" si="2"/>
        <v>0.1499478373797439</v>
      </c>
      <c r="G54" s="276">
        <f t="shared" si="3"/>
        <v>0.12433010808782725</v>
      </c>
      <c r="L54" s="520"/>
      <c r="M54" s="602"/>
      <c r="N54" s="602"/>
      <c r="O54" s="602"/>
      <c r="P54" s="602"/>
    </row>
    <row r="55" spans="1:16" ht="15" customHeight="1">
      <c r="A55" s="277" t="s">
        <v>385</v>
      </c>
      <c r="B55" s="284" t="s">
        <v>52</v>
      </c>
      <c r="C55" s="279">
        <v>774073.209</v>
      </c>
      <c r="D55" s="280">
        <v>116350.7674</v>
      </c>
      <c r="E55" s="281">
        <v>98079.7754</v>
      </c>
      <c r="F55" s="282">
        <f t="shared" si="2"/>
        <v>0.15030977179834162</v>
      </c>
      <c r="G55" s="283">
        <f t="shared" si="3"/>
        <v>0.1267060715441968</v>
      </c>
      <c r="L55" s="520"/>
      <c r="M55" s="602"/>
      <c r="N55" s="602"/>
      <c r="O55" s="602"/>
      <c r="P55" s="602"/>
    </row>
    <row r="56" spans="1:16" ht="15" customHeight="1">
      <c r="A56" s="270" t="s">
        <v>385</v>
      </c>
      <c r="B56" s="285" t="s">
        <v>57</v>
      </c>
      <c r="C56" s="272">
        <v>1699422.991</v>
      </c>
      <c r="D56" s="273">
        <v>256015.6154</v>
      </c>
      <c r="E56" s="274">
        <v>214717.6154</v>
      </c>
      <c r="F56" s="275">
        <f t="shared" si="2"/>
        <v>0.15064855351247866</v>
      </c>
      <c r="G56" s="276">
        <f t="shared" si="3"/>
        <v>0.126347364097771</v>
      </c>
      <c r="L56" s="520"/>
      <c r="M56" s="602"/>
      <c r="N56" s="602"/>
      <c r="O56" s="602"/>
      <c r="P56" s="602"/>
    </row>
    <row r="57" spans="1:16" ht="15" customHeight="1">
      <c r="A57" s="277" t="s">
        <v>385</v>
      </c>
      <c r="B57" s="519" t="s">
        <v>206</v>
      </c>
      <c r="C57" s="279">
        <v>93801560.345</v>
      </c>
      <c r="D57" s="280">
        <v>14233099.692999996</v>
      </c>
      <c r="E57" s="281">
        <v>12833642.864999996</v>
      </c>
      <c r="F57" s="282">
        <f t="shared" si="2"/>
        <v>0.15173627859335154</v>
      </c>
      <c r="G57" s="283">
        <f t="shared" si="3"/>
        <v>0.13681694438555342</v>
      </c>
      <c r="L57" s="520"/>
      <c r="M57" s="602"/>
      <c r="N57" s="602"/>
      <c r="O57" s="602"/>
      <c r="P57" s="602"/>
    </row>
    <row r="58" spans="1:16" ht="15" customHeight="1">
      <c r="A58" s="270" t="s">
        <v>385</v>
      </c>
      <c r="B58" s="286" t="s">
        <v>79</v>
      </c>
      <c r="C58" s="272">
        <v>1367844.338</v>
      </c>
      <c r="D58" s="273">
        <v>210687.55359999998</v>
      </c>
      <c r="E58" s="274">
        <v>185613.19859999997</v>
      </c>
      <c r="F58" s="275">
        <f t="shared" si="2"/>
        <v>0.15402889623248928</v>
      </c>
      <c r="G58" s="276">
        <f t="shared" si="3"/>
        <v>0.1356976034797901</v>
      </c>
      <c r="L58" s="520"/>
      <c r="M58" s="602"/>
      <c r="N58" s="602"/>
      <c r="O58" s="602"/>
      <c r="P58" s="602"/>
    </row>
    <row r="59" spans="1:16" ht="15" customHeight="1">
      <c r="A59" s="277" t="s">
        <v>346</v>
      </c>
      <c r="B59" s="278" t="s">
        <v>84</v>
      </c>
      <c r="C59" s="279">
        <v>585571.537</v>
      </c>
      <c r="D59" s="280">
        <v>91343.4556</v>
      </c>
      <c r="E59" s="281">
        <v>81505.4116</v>
      </c>
      <c r="F59" s="282">
        <f t="shared" si="2"/>
        <v>0.1559902587956559</v>
      </c>
      <c r="G59" s="283">
        <f t="shared" si="3"/>
        <v>0.1391895036728877</v>
      </c>
      <c r="L59" s="520"/>
      <c r="M59" s="602"/>
      <c r="N59" s="602"/>
      <c r="O59" s="602"/>
      <c r="P59" s="602"/>
    </row>
    <row r="60" spans="1:16" ht="15" customHeight="1">
      <c r="A60" s="270" t="s">
        <v>346</v>
      </c>
      <c r="B60" s="271" t="s">
        <v>38</v>
      </c>
      <c r="C60" s="272">
        <v>967820.745</v>
      </c>
      <c r="D60" s="273">
        <v>153655.4336</v>
      </c>
      <c r="E60" s="274">
        <v>119155.43359999999</v>
      </c>
      <c r="F60" s="275">
        <f t="shared" si="2"/>
        <v>0.15876435217350088</v>
      </c>
      <c r="G60" s="276">
        <f t="shared" si="3"/>
        <v>0.12311725514831777</v>
      </c>
      <c r="L60" s="520"/>
      <c r="M60" s="602"/>
      <c r="N60" s="602"/>
      <c r="O60" s="602"/>
      <c r="P60" s="602"/>
    </row>
    <row r="61" spans="1:16" ht="15.75" customHeight="1">
      <c r="A61" s="277" t="s">
        <v>346</v>
      </c>
      <c r="B61" s="278" t="s">
        <v>81</v>
      </c>
      <c r="C61" s="279">
        <v>1994248.759</v>
      </c>
      <c r="D61" s="280">
        <v>321680.7032</v>
      </c>
      <c r="E61" s="281">
        <v>276080.7032</v>
      </c>
      <c r="F61" s="282">
        <f t="shared" si="2"/>
        <v>0.1613042012679021</v>
      </c>
      <c r="G61" s="283">
        <f t="shared" si="3"/>
        <v>0.1384384480391696</v>
      </c>
      <c r="L61" s="520"/>
      <c r="M61" s="602"/>
      <c r="N61" s="602"/>
      <c r="O61" s="602"/>
      <c r="P61" s="602"/>
    </row>
    <row r="62" spans="1:16" ht="15" customHeight="1">
      <c r="A62" s="270" t="s">
        <v>346</v>
      </c>
      <c r="B62" s="271" t="s">
        <v>36</v>
      </c>
      <c r="C62" s="272">
        <v>3337972.357</v>
      </c>
      <c r="D62" s="273">
        <v>549568.7588000001</v>
      </c>
      <c r="E62" s="274">
        <v>464026.47080000007</v>
      </c>
      <c r="F62" s="275">
        <f t="shared" si="2"/>
        <v>0.16464149490258947</v>
      </c>
      <c r="G62" s="276">
        <f t="shared" si="3"/>
        <v>0.13901447380979617</v>
      </c>
      <c r="L62" s="520"/>
      <c r="M62" s="602"/>
      <c r="N62" s="602"/>
      <c r="O62" s="602"/>
      <c r="P62" s="602"/>
    </row>
    <row r="63" spans="1:16" ht="15" customHeight="1">
      <c r="A63" s="277" t="s">
        <v>386</v>
      </c>
      <c r="B63" s="278" t="s">
        <v>59</v>
      </c>
      <c r="C63" s="279">
        <v>868147.111</v>
      </c>
      <c r="D63" s="280">
        <v>143473.2072</v>
      </c>
      <c r="E63" s="281">
        <v>129799.9032</v>
      </c>
      <c r="F63" s="282">
        <f t="shared" si="2"/>
        <v>0.16526370402216312</v>
      </c>
      <c r="G63" s="283">
        <f t="shared" si="3"/>
        <v>0.14951371899456795</v>
      </c>
      <c r="L63" s="520"/>
      <c r="M63" s="602"/>
      <c r="N63" s="602"/>
      <c r="O63" s="602"/>
      <c r="P63" s="602"/>
    </row>
    <row r="64" spans="1:16" ht="15" customHeight="1">
      <c r="A64" s="270" t="s">
        <v>386</v>
      </c>
      <c r="B64" s="271" t="s">
        <v>67</v>
      </c>
      <c r="C64" s="272">
        <v>4306070.911</v>
      </c>
      <c r="D64" s="273">
        <v>720155.8266</v>
      </c>
      <c r="E64" s="274">
        <v>601872.8706</v>
      </c>
      <c r="F64" s="275">
        <f t="shared" si="2"/>
        <v>0.16724198033068574</v>
      </c>
      <c r="G64" s="276">
        <f t="shared" si="3"/>
        <v>0.13977309780535566</v>
      </c>
      <c r="L64" s="520"/>
      <c r="M64" s="602"/>
      <c r="N64" s="602"/>
      <c r="O64" s="602"/>
      <c r="P64" s="602"/>
    </row>
    <row r="65" spans="1:16" ht="15" customHeight="1">
      <c r="A65" s="277" t="s">
        <v>386</v>
      </c>
      <c r="B65" s="278" t="s">
        <v>27</v>
      </c>
      <c r="C65" s="279">
        <v>21356188.148</v>
      </c>
      <c r="D65" s="280">
        <v>3596147.5080000004</v>
      </c>
      <c r="E65" s="281">
        <v>3322796.089</v>
      </c>
      <c r="F65" s="282">
        <f t="shared" si="2"/>
        <v>0.16838901601158532</v>
      </c>
      <c r="G65" s="283">
        <f t="shared" si="3"/>
        <v>0.15558938074401538</v>
      </c>
      <c r="L65" s="520"/>
      <c r="M65" s="602"/>
      <c r="N65" s="602"/>
      <c r="O65" s="602"/>
      <c r="P65" s="602"/>
    </row>
    <row r="66" spans="1:16" ht="15" customHeight="1">
      <c r="A66" s="270" t="s">
        <v>386</v>
      </c>
      <c r="B66" s="271" t="s">
        <v>42</v>
      </c>
      <c r="C66" s="272">
        <v>3015416.763</v>
      </c>
      <c r="D66" s="273">
        <v>510599.50639999995</v>
      </c>
      <c r="E66" s="274">
        <v>452667.7864</v>
      </c>
      <c r="F66" s="275">
        <f t="shared" si="2"/>
        <v>0.1693296637019458</v>
      </c>
      <c r="G66" s="276">
        <f t="shared" si="3"/>
        <v>0.15011781852325</v>
      </c>
      <c r="L66" s="520"/>
      <c r="M66" s="602"/>
      <c r="N66" s="602"/>
      <c r="O66" s="602"/>
      <c r="P66" s="602"/>
    </row>
    <row r="67" spans="1:16" ht="15" customHeight="1">
      <c r="A67" s="277" t="s">
        <v>386</v>
      </c>
      <c r="B67" s="278" t="s">
        <v>71</v>
      </c>
      <c r="C67" s="279">
        <v>484793.695</v>
      </c>
      <c r="D67" s="280">
        <v>82772.3822</v>
      </c>
      <c r="E67" s="281">
        <v>73678.3822</v>
      </c>
      <c r="F67" s="282">
        <f t="shared" si="2"/>
        <v>0.17073733229967025</v>
      </c>
      <c r="G67" s="283">
        <f t="shared" si="3"/>
        <v>0.15197883751355304</v>
      </c>
      <c r="L67" s="520"/>
      <c r="M67" s="602"/>
      <c r="N67" s="602"/>
      <c r="O67" s="602"/>
      <c r="P67" s="602"/>
    </row>
    <row r="68" spans="1:16" ht="15" customHeight="1">
      <c r="A68" s="270" t="s">
        <v>386</v>
      </c>
      <c r="B68" s="271" t="s">
        <v>207</v>
      </c>
      <c r="C68" s="272">
        <v>3266046.446</v>
      </c>
      <c r="D68" s="273">
        <v>558082.5294</v>
      </c>
      <c r="E68" s="274">
        <v>542730.6444</v>
      </c>
      <c r="F68" s="275">
        <f t="shared" si="2"/>
        <v>0.17087403336945686</v>
      </c>
      <c r="G68" s="276">
        <f t="shared" si="3"/>
        <v>0.1661735842932345</v>
      </c>
      <c r="L68" s="520"/>
      <c r="M68" s="602"/>
      <c r="N68" s="602"/>
      <c r="O68" s="602"/>
      <c r="P68" s="602"/>
    </row>
    <row r="69" spans="1:16" ht="15" customHeight="1">
      <c r="A69" s="277" t="s">
        <v>386</v>
      </c>
      <c r="B69" s="668" t="s">
        <v>75</v>
      </c>
      <c r="C69" s="279">
        <v>6393196.968</v>
      </c>
      <c r="D69" s="280">
        <v>1097622.0068</v>
      </c>
      <c r="E69" s="281">
        <v>985072.1488000001</v>
      </c>
      <c r="F69" s="282">
        <f t="shared" si="2"/>
        <v>0.1716859362059311</v>
      </c>
      <c r="G69" s="283">
        <f t="shared" si="3"/>
        <v>0.15408130763538208</v>
      </c>
      <c r="L69" s="520"/>
      <c r="M69" s="602"/>
      <c r="N69" s="602"/>
      <c r="O69" s="602"/>
      <c r="P69" s="602"/>
    </row>
    <row r="70" spans="1:16" ht="15" customHeight="1">
      <c r="A70" s="270" t="s">
        <v>386</v>
      </c>
      <c r="B70" s="667" t="s">
        <v>61</v>
      </c>
      <c r="C70" s="272">
        <v>351571.887</v>
      </c>
      <c r="D70" s="273">
        <v>61425.6834</v>
      </c>
      <c r="E70" s="274">
        <v>52723.2814</v>
      </c>
      <c r="F70" s="275">
        <f aca="true" t="shared" si="4" ref="F70:F76">+D70/C70</f>
        <v>0.1747172788022155</v>
      </c>
      <c r="G70" s="276">
        <f aca="true" t="shared" si="5" ref="G70:G76">+E70/C70</f>
        <v>0.14996444070057285</v>
      </c>
      <c r="L70" s="520"/>
      <c r="M70" s="602"/>
      <c r="N70" s="602"/>
      <c r="O70" s="602"/>
      <c r="P70" s="602"/>
    </row>
    <row r="71" spans="1:16" ht="15" customHeight="1">
      <c r="A71" s="277" t="s">
        <v>387</v>
      </c>
      <c r="B71" s="668" t="s">
        <v>26</v>
      </c>
      <c r="C71" s="279">
        <v>12014971.551</v>
      </c>
      <c r="D71" s="280">
        <v>2105350.332</v>
      </c>
      <c r="E71" s="281">
        <v>1840121.916</v>
      </c>
      <c r="F71" s="282">
        <f t="shared" si="4"/>
        <v>0.17522724236702605</v>
      </c>
      <c r="G71" s="283">
        <f t="shared" si="5"/>
        <v>0.1531524155666309</v>
      </c>
      <c r="L71" s="520"/>
      <c r="M71" s="602"/>
      <c r="N71" s="602"/>
      <c r="O71" s="602"/>
      <c r="P71" s="602"/>
    </row>
    <row r="72" spans="1:16" ht="15" customHeight="1">
      <c r="A72" s="270" t="s">
        <v>387</v>
      </c>
      <c r="B72" s="667" t="s">
        <v>297</v>
      </c>
      <c r="C72" s="272">
        <v>240953.802</v>
      </c>
      <c r="D72" s="273">
        <v>42474.112199999996</v>
      </c>
      <c r="E72" s="274">
        <v>42474.112199999996</v>
      </c>
      <c r="F72" s="275">
        <f t="shared" si="4"/>
        <v>0.17627492011933474</v>
      </c>
      <c r="G72" s="276">
        <f t="shared" si="5"/>
        <v>0.17627492011933474</v>
      </c>
      <c r="L72" s="520"/>
      <c r="M72" s="602"/>
      <c r="N72" s="602"/>
      <c r="O72" s="602"/>
      <c r="P72" s="602"/>
    </row>
    <row r="73" spans="1:16" ht="15" customHeight="1">
      <c r="A73" s="277" t="s">
        <v>387</v>
      </c>
      <c r="B73" s="668" t="s">
        <v>25</v>
      </c>
      <c r="C73" s="279">
        <v>25289805.631</v>
      </c>
      <c r="D73" s="280">
        <v>4577860.994200001</v>
      </c>
      <c r="E73" s="281">
        <v>4165106.1382000004</v>
      </c>
      <c r="F73" s="282">
        <f t="shared" si="4"/>
        <v>0.18101606081892946</v>
      </c>
      <c r="G73" s="283">
        <f t="shared" si="5"/>
        <v>0.16469506325878808</v>
      </c>
      <c r="L73" s="520"/>
      <c r="M73" s="602"/>
      <c r="N73" s="602"/>
      <c r="O73" s="602"/>
      <c r="P73" s="602"/>
    </row>
    <row r="74" spans="1:16" ht="15" customHeight="1">
      <c r="A74" s="270" t="s">
        <v>388</v>
      </c>
      <c r="B74" s="667" t="s">
        <v>86</v>
      </c>
      <c r="C74" s="272">
        <v>553715.446</v>
      </c>
      <c r="D74" s="273">
        <v>109581.89099999999</v>
      </c>
      <c r="E74" s="274">
        <v>87600.783</v>
      </c>
      <c r="F74" s="275">
        <f t="shared" si="4"/>
        <v>0.19790289722205073</v>
      </c>
      <c r="G74" s="276">
        <f t="shared" si="5"/>
        <v>0.15820541693901022</v>
      </c>
      <c r="L74" s="520"/>
      <c r="M74" s="602"/>
      <c r="N74" s="602"/>
      <c r="O74" s="602"/>
      <c r="P74" s="602"/>
    </row>
    <row r="75" spans="1:16" ht="15" customHeight="1">
      <c r="A75" s="277" t="s">
        <v>389</v>
      </c>
      <c r="B75" s="668" t="s">
        <v>293</v>
      </c>
      <c r="C75" s="279">
        <v>88538</v>
      </c>
      <c r="D75" s="280">
        <v>41515</v>
      </c>
      <c r="E75" s="281">
        <v>41515</v>
      </c>
      <c r="F75" s="282">
        <f t="shared" si="4"/>
        <v>0.46889471187512705</v>
      </c>
      <c r="G75" s="283">
        <f t="shared" si="5"/>
        <v>0.46889471187512705</v>
      </c>
      <c r="L75" s="520"/>
      <c r="M75" s="602"/>
      <c r="N75" s="602"/>
      <c r="O75" s="602"/>
      <c r="P75" s="602"/>
    </row>
    <row r="76" spans="1:16" ht="15" customHeight="1" thickBot="1">
      <c r="A76" s="302"/>
      <c r="B76" s="669" t="s">
        <v>2</v>
      </c>
      <c r="C76" s="670">
        <f>SUM(C6:C75)</f>
        <v>267749028.078</v>
      </c>
      <c r="D76" s="670">
        <f>SUM(D6:D75)</f>
        <v>40417197.153734</v>
      </c>
      <c r="E76" s="671">
        <f>SUM(E6:E75)</f>
        <v>36262011.72873401</v>
      </c>
      <c r="F76" s="672">
        <f t="shared" si="4"/>
        <v>0.15095179782299623</v>
      </c>
      <c r="G76" s="673">
        <f t="shared" si="5"/>
        <v>0.1354328416765354</v>
      </c>
      <c r="L76" s="520"/>
      <c r="M76" s="602"/>
      <c r="N76" s="602"/>
      <c r="O76" s="602"/>
      <c r="P76" s="602"/>
    </row>
    <row r="77" spans="1:16" ht="15" customHeight="1" thickTop="1">
      <c r="A77" s="263"/>
      <c r="B77" s="258"/>
      <c r="C77" s="287"/>
      <c r="D77" s="287"/>
      <c r="E77" s="287"/>
      <c r="F77" s="287"/>
      <c r="G77" s="287"/>
      <c r="L77"/>
      <c r="M77"/>
      <c r="N77"/>
      <c r="O77"/>
      <c r="P77"/>
    </row>
    <row r="78" ht="15" customHeight="1">
      <c r="A78" s="9" t="s">
        <v>211</v>
      </c>
    </row>
    <row r="79" ht="15" customHeight="1">
      <c r="A79" s="9" t="s">
        <v>345</v>
      </c>
    </row>
    <row r="80" ht="15" customHeight="1">
      <c r="A80" s="288" t="s">
        <v>267</v>
      </c>
    </row>
    <row r="81" spans="2:6" ht="15" customHeight="1">
      <c r="B81" s="10"/>
      <c r="C81" s="70"/>
      <c r="D81" s="70"/>
      <c r="E81" s="70"/>
      <c r="F81" s="70"/>
    </row>
    <row r="82" spans="2:6" ht="15" customHeight="1">
      <c r="B82" s="10"/>
      <c r="C82" s="70"/>
      <c r="D82" s="70"/>
      <c r="E82" s="70"/>
      <c r="F82" s="70"/>
    </row>
    <row r="83" ht="15" customHeight="1"/>
    <row r="84" ht="15" customHeight="1"/>
    <row r="85" ht="15" customHeight="1"/>
  </sheetData>
  <sheetProtection password="E9FB" sheet="1" sort="0" autoFilter="0" pivotTables="0"/>
  <mergeCells count="2"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ignoredErrors>
    <ignoredError sqref="A8:A10 A74: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Valgerður Freyja Ágústsdóttir</dc:creator>
  <cp:keywords/>
  <dc:description/>
  <cp:lastModifiedBy>Katrín Sigurjónsdóttir</cp:lastModifiedBy>
  <cp:lastPrinted>2017-11-16T15:34:55Z</cp:lastPrinted>
  <dcterms:created xsi:type="dcterms:W3CDTF">2010-10-11T13:32:56Z</dcterms:created>
  <dcterms:modified xsi:type="dcterms:W3CDTF">2019-02-20T07:26:06Z</dcterms:modified>
  <cp:category/>
  <cp:version/>
  <cp:contentType/>
  <cp:contentStatus/>
</cp:coreProperties>
</file>